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Users\dbr\AppData\Local\Temp\Novell.Collaboration.OfficeAddin\b1f74247-92af-4491-abb2-cfb574fba5c0\"/>
    </mc:Choice>
  </mc:AlternateContent>
  <bookViews>
    <workbookView xWindow="0" yWindow="0" windowWidth="19200" windowHeight="11640" tabRatio="918" activeTab="1"/>
  </bookViews>
  <sheets>
    <sheet name="Werkwijze" sheetId="96" r:id="rId1"/>
    <sheet name="totaal BOL niv 2 2 jr" sheetId="11" r:id="rId2"/>
    <sheet name="BOL 2.1" sheetId="13" r:id="rId3"/>
    <sheet name="BOL 2.2" sheetId="90" r:id="rId4"/>
    <sheet name="Dekking KD" sheetId="97" r:id="rId5"/>
    <sheet name="Plan van Inzet" sheetId="98" r:id="rId6"/>
    <sheet name="urennormen en wettelijke eisen" sheetId="93" r:id="rId7"/>
    <sheet name="analyse onderwijstijd" sheetId="92" r:id="rId8"/>
  </sheets>
  <externalReferences>
    <externalReference r:id="rId9"/>
  </externalReferences>
  <definedNames>
    <definedName name="_xlnm._FilterDatabase" localSheetId="2" hidden="1">'BOL 2.1'!$BD$8:$BD$120</definedName>
    <definedName name="_xlnm._FilterDatabase" localSheetId="3" hidden="1">'BOL 2.2'!$BD$8:$BD$190</definedName>
    <definedName name="_xlnm._FilterDatabase" localSheetId="6" hidden="1">#REF!</definedName>
    <definedName name="_xlnm._FilterDatabase" localSheetId="0" hidden="1">#REF!</definedName>
    <definedName name="_xlnm._FilterDatabase" hidden="1">#REF!</definedName>
    <definedName name="_Order1" hidden="1">255</definedName>
    <definedName name="_Order2" hidden="1">255</definedName>
    <definedName name="AB" localSheetId="3">#REF!</definedName>
    <definedName name="AB" localSheetId="6">#REF!</definedName>
    <definedName name="AB" localSheetId="0">#REF!</definedName>
    <definedName name="AB">#REF!</definedName>
    <definedName name="_xlnm.Print_Area" localSheetId="2">'BOL 2.1'!$A$1:$BD$122</definedName>
    <definedName name="_xlnm.Print_Area" localSheetId="3">'BOL 2.2'!$A$1:$BD$192</definedName>
    <definedName name="_xlnm.Print_Area" localSheetId="1">'totaal BOL niv 2 2 jr'!$A$1:$P$99</definedName>
    <definedName name="_xlnm.Print_Area" localSheetId="6">'urennormen en wettelijke eisen'!$A$16:$V$24</definedName>
    <definedName name="art" localSheetId="3">[1]Vakkenplan_klassen!#REF!</definedName>
    <definedName name="art" localSheetId="6">[1]Vakkenplan_klassen!#REF!</definedName>
    <definedName name="art" localSheetId="0">[1]Vakkenplan_klassen!#REF!</definedName>
    <definedName name="art">[1]Vakkenplan_klassen!#REF!</definedName>
    <definedName name="Bedrijfskunde">[1]Vakkenplan_klassen!$V$2:$V$43</definedName>
    <definedName name="begeleiding">'[1]Normen en data'!$C$28</definedName>
    <definedName name="Biologie">[1]Vakkenplan_klassen!$M$2:$M$43</definedName>
    <definedName name="biot">[1]Vakkenplan_klassen!$AI$2:$AI$43</definedName>
    <definedName name="Bloem">[1]Vakkenplan_klassen!$Y$2:$Y$43</definedName>
    <definedName name="Bloem_2">[1]Vakkenplan_klassen!$AR$2:$AR$43</definedName>
    <definedName name="BOL4.4">#REF!</definedName>
    <definedName name="coachen">[1]Vakkenplan_klassen!$O$2:$O$43</definedName>
    <definedName name="contactdag" localSheetId="3">'[1]Normen en data'!#REF!</definedName>
    <definedName name="contactdag" localSheetId="6">'[1]Normen en data'!#REF!</definedName>
    <definedName name="contactdag" localSheetId="0">'[1]Normen en data'!#REF!</definedName>
    <definedName name="contactdag">'[1]Normen en data'!#REF!</definedName>
    <definedName name="_xlnm.Criteria" localSheetId="3">#REF!</definedName>
    <definedName name="_xlnm.Criteria" localSheetId="6">#REF!</definedName>
    <definedName name="_xlnm.Criteria" localSheetId="0">#REF!</definedName>
    <definedName name="_xlnm.Criteria">#REF!</definedName>
    <definedName name="_xlnm.Database" localSheetId="3">#REF!</definedName>
    <definedName name="_xlnm.Database" localSheetId="6">#REF!</definedName>
    <definedName name="_xlnm.Database" localSheetId="0">#REF!</definedName>
    <definedName name="_xlnm.Database">#REF!</definedName>
    <definedName name="dier">[1]Vakkenplan_klassen!$T$2:$T$43</definedName>
    <definedName name="dier_2">[1]Vakkenplan_klassen!$AQ$2:$AQ$43</definedName>
    <definedName name="Duits_1">[1]Vakkenplan_klassen!$L$2:$L$43</definedName>
    <definedName name="Duits_A1_A2">[1]Vakkenplan_klassen!$AF$2:$AF$43</definedName>
    <definedName name="Engels_A2_A1">[1]Vakkenplan_klassen!$J$2:$J$43</definedName>
    <definedName name="Engels_B1_A2">[1]Vakkenplan_klassen!$K$2:$K$43</definedName>
    <definedName name="groen">[1]Vakkenplan_klassen!$Z$2:$Z$43</definedName>
    <definedName name="Groen_2">[1]Vakkenplan_klassen!$AO$2:$AO$43</definedName>
    <definedName name="ID">[1]Vakkenplan_klassen!$X$2:$X$43</definedName>
    <definedName name="ID_2">[1]Vakkenplan_klassen!$AN$2:$AN$43</definedName>
    <definedName name="IIVO">'[1]Normen en data'!$C$13</definedName>
    <definedName name="IIVOBBL">'[1]Normen en data'!$C$17</definedName>
    <definedName name="inge">[1]Vakkenplan_klassen!$AG$2:$AG$43</definedName>
    <definedName name="introductiedag" localSheetId="3">'[1]Normen en data'!#REF!</definedName>
    <definedName name="introductiedag" localSheetId="6">'[1]Normen en data'!#REF!</definedName>
    <definedName name="introductiedag" localSheetId="0">'[1]Normen en data'!#REF!</definedName>
    <definedName name="introductiedag">'[1]Normen en data'!#REF!</definedName>
    <definedName name="ipdr">[1]Vakkenplan_klassen!$AL$2:$AL$43</definedName>
    <definedName name="lesdag" localSheetId="3">'[1]Normen en data'!#REF!</definedName>
    <definedName name="lesdag" localSheetId="6">'[1]Normen en data'!#REF!</definedName>
    <definedName name="lesdag" localSheetId="0">'[1]Normen en data'!#REF!</definedName>
    <definedName name="lesdag">'[1]Normen en data'!#REF!</definedName>
    <definedName name="lessen">'[1]Normen en data'!$C$14</definedName>
    <definedName name="lessenBBL">'[1]Normen en data'!$C$18</definedName>
    <definedName name="lesweken">[1]Vakkenplan_klassen!$C$2:$C$43</definedName>
    <definedName name="Nederlands_2F">[1]Vakkenplan_klassen!$H$2:$H$43</definedName>
    <definedName name="Nederlands_3F">[1]Vakkenplan_klassen!$I$2:$I$43</definedName>
    <definedName name="nulurendagen">"{""V"",""s"",""J""}"</definedName>
    <definedName name="_xlnm.Extract" localSheetId="3">#REF!</definedName>
    <definedName name="_xlnm.Extract" localSheetId="6">#REF!</definedName>
    <definedName name="_xlnm.Extract" localSheetId="0">#REF!</definedName>
    <definedName name="_xlnm.Extract">#REF!</definedName>
    <definedName name="paard">[1]Vakkenplan_klassen!$W$2:$W$43</definedName>
    <definedName name="plantenteelt">[1]Vakkenplan_klassen!$AA$2:$AA$43</definedName>
    <definedName name="plantenteelt_2">[1]Vakkenplan_klassen!$AP$2:$AP$43</definedName>
    <definedName name="projectdag">'[1]Normen en data'!$C$24</definedName>
    <definedName name="pvb">'[1]Normen en data'!$C$31</definedName>
    <definedName name="rekenen_2F">[1]Vakkenplan_klassen!$F$2:$G$43</definedName>
    <definedName name="rekenen_3F">[1]Vakkenplan_klassen!$G$2:$G$43</definedName>
    <definedName name="RT">'[1]Normen en data'!$C$30</definedName>
    <definedName name="scheikunde">[1]Vakkenplan_klassen!$AT$2:$AT$43</definedName>
    <definedName name="slb">[1]Vakkenplan_klassen!$N$2:$N$43</definedName>
    <definedName name="Stagebezoek">'[1]Normen en data'!$C$29</definedName>
    <definedName name="stagedag">'[1]Normen en data'!$C$23</definedName>
    <definedName name="terugkomdag" localSheetId="3">'[1]Normen en data'!#REF!</definedName>
    <definedName name="terugkomdag" localSheetId="6">'[1]Normen en data'!#REF!</definedName>
    <definedName name="terugkomdag" localSheetId="0">'[1]Normen en data'!#REF!</definedName>
    <definedName name="terugkomdag">'[1]Normen en data'!#REF!</definedName>
    <definedName name="toetsdag" localSheetId="3">'[1]Normen en data'!#REF!</definedName>
    <definedName name="toetsdag" localSheetId="6">'[1]Normen en data'!#REF!</definedName>
    <definedName name="toetsdag">'[1]Normen en data'!#REF!</definedName>
    <definedName name="togd">[1]Vakkenplan_klassen!$AJ$2:$AJ$43</definedName>
    <definedName name="trace" localSheetId="3" hidden="1">#REF!,#REF!</definedName>
    <definedName name="trace" localSheetId="6" hidden="1">#REF!,#REF!</definedName>
    <definedName name="trace" localSheetId="0" hidden="1">#REF!,#REF!</definedName>
    <definedName name="trace" hidden="1">#REF!,#REF!</definedName>
    <definedName name="trainen">[1]Vakkenplan_klassen!$AM$2:$AM$43</definedName>
    <definedName name="uitvoer" localSheetId="3">#REF!</definedName>
    <definedName name="uitvoer" localSheetId="6">#REF!</definedName>
    <definedName name="uitvoer" localSheetId="0">#REF!</definedName>
    <definedName name="uitvoer">#REF!</definedName>
    <definedName name="vath">[1]Vakkenplan_klassen!$AK$2:$AK$43</definedName>
    <definedName name="vet">[1]Vakkenplan_klassen!$U$2:$U$43</definedName>
    <definedName name="vet_3" localSheetId="3">[1]Vakkenplan_klassen!#REF!</definedName>
    <definedName name="vet_3" localSheetId="6">[1]Vakkenplan_klassen!#REF!</definedName>
    <definedName name="vet_3" localSheetId="0">[1]Vakkenplan_klassen!#REF!</definedName>
    <definedName name="vet_3">[1]Vakkenplan_klassen!#REF!</definedName>
    <definedName name="vormgeving" localSheetId="3">[1]Vakkenplan_klassen!#REF!</definedName>
    <definedName name="vormgeving" localSheetId="6">[1]Vakkenplan_klassen!#REF!</definedName>
    <definedName name="vormgeving">[1]Vakkenplan_klassen!#REF!</definedName>
    <definedName name="vzpd">[1]Vakkenplan_klassen!$AH$2:$AH$43</definedName>
    <definedName name="wiskunde">[1]Vakkenplan_klassen!$AS$2:$AS$43</definedName>
    <definedName name="Z_0BDE49B7_1992_4ADE_924B_E1535F185DE0_.wvu.Cols" localSheetId="3" hidden="1">#REF!,#REF!</definedName>
    <definedName name="Z_0BDE49B7_1992_4ADE_924B_E1535F185DE0_.wvu.Cols" localSheetId="6" hidden="1">#REF!,#REF!</definedName>
    <definedName name="Z_0BDE49B7_1992_4ADE_924B_E1535F185DE0_.wvu.Cols" localSheetId="0" hidden="1">#REF!,#REF!</definedName>
    <definedName name="Z_0BDE49B7_1992_4ADE_924B_E1535F185DE0_.wvu.Cols" hidden="1">#REF!,#REF!</definedName>
    <definedName name="Z_0BDE49B7_1992_4ADE_924B_E1535F185DE0_.wvu.FilterData" localSheetId="3" hidden="1">#REF!</definedName>
    <definedName name="Z_0BDE49B7_1992_4ADE_924B_E1535F185DE0_.wvu.FilterData" localSheetId="6" hidden="1">#REF!</definedName>
    <definedName name="Z_0BDE49B7_1992_4ADE_924B_E1535F185DE0_.wvu.FilterData" localSheetId="0" hidden="1">#REF!</definedName>
    <definedName name="Z_0BDE49B7_1992_4ADE_924B_E1535F185DE0_.wvu.FilterData" hidden="1">#REF!</definedName>
    <definedName name="Z_D14D9A5B_5A2C_4656_BEC1_EAD70C898CE8_.wvu.Cols" localSheetId="3" hidden="1">#REF!,#REF!</definedName>
    <definedName name="Z_D14D9A5B_5A2C_4656_BEC1_EAD70C898CE8_.wvu.Cols" localSheetId="6" hidden="1">#REF!,#REF!</definedName>
    <definedName name="Z_D14D9A5B_5A2C_4656_BEC1_EAD70C898CE8_.wvu.Cols" localSheetId="0" hidden="1">#REF!,#REF!</definedName>
    <definedName name="Z_D14D9A5B_5A2C_4656_BEC1_EAD70C898CE8_.wvu.Cols" hidden="1">#REF!,#REF!</definedName>
    <definedName name="Z_D14D9A5B_5A2C_4656_BEC1_EAD70C898CE8_.wvu.FilterData" localSheetId="3" hidden="1">#REF!</definedName>
    <definedName name="Z_D14D9A5B_5A2C_4656_BEC1_EAD70C898CE8_.wvu.FilterData" localSheetId="6" hidden="1">#REF!</definedName>
    <definedName name="Z_D14D9A5B_5A2C_4656_BEC1_EAD70C898CE8_.wvu.FilterData" localSheetId="0" hidden="1">#REF!</definedName>
    <definedName name="Z_D14D9A5B_5A2C_4656_BEC1_EAD70C898CE8_.wvu.FilterData" hidden="1">#REF!</definedName>
    <definedName name="Z_D14D9A5B_5A2C_4656_BEC1_EAD70C898CE8_.wvu.Rows" localSheetId="3" hidden="1">#REF!,#REF!,#REF!,#REF!</definedName>
    <definedName name="Z_D14D9A5B_5A2C_4656_BEC1_EAD70C898CE8_.wvu.Rows" localSheetId="6" hidden="1">#REF!,#REF!,#REF!,#REF!</definedName>
    <definedName name="Z_D14D9A5B_5A2C_4656_BEC1_EAD70C898CE8_.wvu.Rows" localSheetId="0" hidden="1">#REF!,#REF!,#REF!,#REF!</definedName>
    <definedName name="Z_D14D9A5B_5A2C_4656_BEC1_EAD70C898CE8_.wvu.Rows" hidden="1">#REF!,#REF!,#REF!,#REF!</definedName>
    <definedName name="zorg">[1]Vakkenplan_klassen!$R$2:$R$43</definedName>
  </definedNames>
  <calcPr calcId="152511" concurrentCalc="0"/>
</workbook>
</file>

<file path=xl/calcChain.xml><?xml version="1.0" encoding="utf-8"?>
<calcChain xmlns="http://schemas.openxmlformats.org/spreadsheetml/2006/main">
  <c r="AJ47" i="98" l="1"/>
  <c r="AA47" i="98"/>
  <c r="AT47" i="98"/>
  <c r="AS47" i="98"/>
  <c r="AR47" i="98"/>
  <c r="AQ47" i="98"/>
  <c r="AP47" i="98"/>
  <c r="AO47" i="98"/>
  <c r="AN47" i="98"/>
  <c r="AM47" i="98"/>
  <c r="AI47" i="98"/>
  <c r="AH47" i="98"/>
  <c r="AG47" i="98"/>
  <c r="AF47" i="98"/>
  <c r="AE47" i="98"/>
  <c r="AD47" i="98"/>
  <c r="AC47" i="98"/>
  <c r="AB47" i="98"/>
  <c r="Y47" i="98"/>
  <c r="X47" i="98"/>
  <c r="W47" i="98"/>
  <c r="V47" i="98"/>
  <c r="U47" i="98"/>
  <c r="R47" i="98"/>
  <c r="Q47" i="98"/>
  <c r="P47" i="98"/>
  <c r="O47" i="98"/>
  <c r="N47" i="98"/>
  <c r="M47" i="98"/>
  <c r="L47" i="98"/>
  <c r="J47" i="98"/>
  <c r="I47" i="98"/>
  <c r="H47" i="98"/>
  <c r="G47" i="98"/>
  <c r="F47" i="98"/>
  <c r="E47" i="98"/>
  <c r="D47" i="98"/>
  <c r="C47" i="98"/>
  <c r="B47" i="98"/>
  <c r="AY42" i="98"/>
  <c r="AZ42" i="98"/>
  <c r="AY41" i="98"/>
  <c r="AZ41" i="98"/>
  <c r="AY40" i="98"/>
  <c r="AZ40" i="98"/>
  <c r="AY39" i="98"/>
  <c r="AZ39" i="98"/>
  <c r="AY38" i="98"/>
  <c r="AZ38" i="98"/>
  <c r="AZ37" i="98"/>
  <c r="AY36" i="98"/>
  <c r="AZ36" i="98"/>
  <c r="AY35" i="98"/>
  <c r="AZ35" i="98"/>
  <c r="AY34" i="98"/>
  <c r="AZ34" i="98"/>
  <c r="AY33" i="98"/>
  <c r="AZ33" i="98"/>
  <c r="AY32" i="98"/>
  <c r="AY31" i="98"/>
  <c r="AZ31" i="98"/>
  <c r="AY30" i="98"/>
  <c r="AZ30" i="98"/>
  <c r="AY29" i="98"/>
  <c r="AZ29" i="98"/>
  <c r="AY28" i="98"/>
  <c r="AZ28" i="98"/>
  <c r="AY27" i="98"/>
  <c r="AZ27" i="98"/>
  <c r="AY26" i="98"/>
  <c r="AZ26" i="98"/>
  <c r="AY25" i="98"/>
  <c r="AZ25" i="98"/>
  <c r="AY24" i="98"/>
  <c r="AZ24" i="98"/>
  <c r="AY23" i="98"/>
  <c r="AZ23" i="98"/>
  <c r="AY22" i="98"/>
  <c r="AZ22" i="98"/>
  <c r="AY21" i="98"/>
  <c r="AZ21" i="98"/>
  <c r="AY20" i="98"/>
  <c r="AZ20" i="98"/>
  <c r="AY19" i="98"/>
  <c r="AZ19" i="98"/>
  <c r="AY18" i="98"/>
  <c r="AZ18" i="98"/>
  <c r="AY17" i="98"/>
  <c r="AZ17" i="98"/>
  <c r="AY16" i="98"/>
  <c r="AY15" i="98"/>
  <c r="AZ15" i="98"/>
  <c r="AY14" i="98"/>
  <c r="AZ14" i="98"/>
  <c r="AY13" i="98"/>
  <c r="AZ13" i="98"/>
  <c r="AV11" i="98"/>
  <c r="AW11" i="98"/>
  <c r="AX11" i="98"/>
  <c r="AM11" i="98"/>
  <c r="AN11" i="98"/>
  <c r="AO11" i="98"/>
  <c r="AP11" i="98"/>
  <c r="AQ11" i="98"/>
  <c r="AR11" i="98"/>
  <c r="AS11" i="98"/>
  <c r="AT11" i="98"/>
  <c r="AE11" i="98"/>
  <c r="AF11" i="98"/>
  <c r="AG11" i="98"/>
  <c r="AH11" i="98"/>
  <c r="AI11" i="98"/>
  <c r="AJ11" i="98"/>
  <c r="AK11" i="98"/>
  <c r="Z11" i="98"/>
  <c r="AA11" i="98"/>
  <c r="AB11" i="98"/>
  <c r="AC11" i="98"/>
  <c r="R11" i="98"/>
  <c r="S11" i="98"/>
  <c r="T11" i="98"/>
  <c r="U11" i="98"/>
  <c r="V11" i="98"/>
  <c r="W11" i="98"/>
  <c r="X11" i="98"/>
  <c r="I11" i="98"/>
  <c r="J11" i="98"/>
  <c r="K11" i="98"/>
  <c r="L11" i="98"/>
  <c r="M11" i="98"/>
  <c r="N11" i="98"/>
  <c r="O11" i="98"/>
  <c r="C11" i="98"/>
  <c r="D11" i="98"/>
  <c r="E11" i="98"/>
  <c r="F11" i="98"/>
  <c r="G11" i="98"/>
  <c r="V10" i="98"/>
  <c r="W10" i="98"/>
  <c r="X10" i="98"/>
  <c r="Y10" i="98"/>
  <c r="Z10" i="98"/>
  <c r="AA10" i="98"/>
  <c r="AB10" i="98"/>
  <c r="AC10" i="98"/>
  <c r="AD10" i="98"/>
  <c r="AE10" i="98"/>
  <c r="AF10" i="98"/>
  <c r="AG10" i="98"/>
  <c r="AH10" i="98"/>
  <c r="AI10" i="98"/>
  <c r="AJ10" i="98"/>
  <c r="AK10" i="98"/>
  <c r="AL10" i="98"/>
  <c r="AM10" i="98"/>
  <c r="AN10" i="98"/>
  <c r="AO10" i="98"/>
  <c r="AP10" i="98"/>
  <c r="AQ10" i="98"/>
  <c r="AR10" i="98"/>
  <c r="AS10" i="98"/>
  <c r="AT10" i="98"/>
  <c r="AU10" i="98"/>
  <c r="AV10" i="98"/>
  <c r="AW10" i="98"/>
  <c r="AX10" i="98"/>
  <c r="AW125" i="98"/>
  <c r="AG94" i="98"/>
  <c r="AF94" i="98"/>
  <c r="AE94" i="98"/>
  <c r="AD94" i="98"/>
  <c r="AC94" i="98"/>
  <c r="AB94" i="98"/>
  <c r="AA94" i="98"/>
  <c r="Z94" i="98"/>
  <c r="Y94" i="98"/>
  <c r="X94" i="98"/>
  <c r="V94" i="98"/>
  <c r="U94" i="98"/>
  <c r="T94" i="98"/>
  <c r="S94" i="98"/>
  <c r="R94" i="98"/>
  <c r="O94" i="98"/>
  <c r="N94" i="98"/>
  <c r="M94" i="98"/>
  <c r="L94" i="98"/>
  <c r="K94" i="98"/>
  <c r="J94" i="98"/>
  <c r="I94" i="98"/>
  <c r="G94" i="98"/>
  <c r="F94" i="98"/>
  <c r="E94" i="98"/>
  <c r="D94" i="98"/>
  <c r="C94" i="98"/>
  <c r="B94" i="98"/>
  <c r="AU88" i="98"/>
  <c r="AV88" i="98"/>
  <c r="AU87" i="98"/>
  <c r="AV87" i="98"/>
  <c r="AV86" i="98"/>
  <c r="AU85" i="98"/>
  <c r="AV85" i="98"/>
  <c r="AU84" i="98"/>
  <c r="AU83" i="98"/>
  <c r="AV83" i="98"/>
  <c r="AU82" i="98"/>
  <c r="AV82" i="98"/>
  <c r="AU81" i="98"/>
  <c r="AV81" i="98"/>
  <c r="AU80" i="98"/>
  <c r="AV80" i="98"/>
  <c r="AU79" i="98"/>
  <c r="AV79" i="98"/>
  <c r="AU78" i="98"/>
  <c r="AU77" i="98"/>
  <c r="AU76" i="98"/>
  <c r="AV76" i="98"/>
  <c r="AU75" i="98"/>
  <c r="AV75" i="98"/>
  <c r="AU74" i="98"/>
  <c r="AV74" i="98"/>
  <c r="AU73" i="98"/>
  <c r="AV73" i="98"/>
  <c r="AU72" i="98"/>
  <c r="AV72" i="98"/>
  <c r="AU71" i="98"/>
  <c r="AV71" i="98"/>
  <c r="AU70" i="98"/>
  <c r="AV70" i="98"/>
  <c r="AU69" i="98"/>
  <c r="AV69" i="98"/>
  <c r="AU68" i="98"/>
  <c r="AV68" i="98"/>
  <c r="AU67" i="98"/>
  <c r="AV67" i="98"/>
  <c r="AU66" i="98"/>
  <c r="AV66" i="98"/>
  <c r="AU65" i="98"/>
  <c r="AV65" i="98"/>
  <c r="AU64" i="98"/>
  <c r="AV64" i="98"/>
  <c r="AU63" i="98"/>
  <c r="AW79" i="98"/>
  <c r="AS59" i="98"/>
  <c r="AT59" i="98"/>
  <c r="AU59" i="98"/>
  <c r="AJ59" i="98"/>
  <c r="AK59" i="98"/>
  <c r="AL59" i="98"/>
  <c r="AM59" i="98"/>
  <c r="AN59" i="98"/>
  <c r="AO59" i="98"/>
  <c r="AP59" i="98"/>
  <c r="AQ59" i="98"/>
  <c r="AB59" i="98"/>
  <c r="AC59" i="98"/>
  <c r="AD59" i="98"/>
  <c r="AE59" i="98"/>
  <c r="AF59" i="98"/>
  <c r="AG59" i="98"/>
  <c r="AH59" i="98"/>
  <c r="W59" i="98"/>
  <c r="X59" i="98"/>
  <c r="Y59" i="98"/>
  <c r="Z59" i="98"/>
  <c r="O59" i="98"/>
  <c r="P59" i="98"/>
  <c r="Q59" i="98"/>
  <c r="R59" i="98"/>
  <c r="S59" i="98"/>
  <c r="T59" i="98"/>
  <c r="U59" i="98"/>
  <c r="F59" i="98"/>
  <c r="G59" i="98"/>
  <c r="H59" i="98"/>
  <c r="I59" i="98"/>
  <c r="J59" i="98"/>
  <c r="K59" i="98"/>
  <c r="L59" i="98"/>
  <c r="B59" i="98"/>
  <c r="C59" i="98"/>
  <c r="D59" i="98"/>
  <c r="S58" i="98"/>
  <c r="T58" i="98"/>
  <c r="U58" i="98"/>
  <c r="V58" i="98"/>
  <c r="W58" i="98"/>
  <c r="X58" i="98"/>
  <c r="Y58" i="98"/>
  <c r="Z58" i="98"/>
  <c r="AA58" i="98"/>
  <c r="AB58" i="98"/>
  <c r="AC58" i="98"/>
  <c r="AD58" i="98"/>
  <c r="AE58" i="98"/>
  <c r="AF58" i="98"/>
  <c r="AG58" i="98"/>
  <c r="AH58" i="98"/>
  <c r="AI58" i="98"/>
  <c r="AJ58" i="98"/>
  <c r="AK58" i="98"/>
  <c r="AL58" i="98"/>
  <c r="AM58" i="98"/>
  <c r="AN58" i="98"/>
  <c r="AO58" i="98"/>
  <c r="AP58" i="98"/>
  <c r="AQ58" i="98"/>
  <c r="AR58" i="98"/>
  <c r="AS58" i="98"/>
  <c r="AT58" i="98"/>
  <c r="AU58" i="98"/>
  <c r="BC9" i="98"/>
  <c r="AJ52" i="98"/>
  <c r="AZ32" i="98"/>
  <c r="AV63" i="98"/>
  <c r="AV84" i="98"/>
  <c r="F27" i="11"/>
  <c r="F26" i="11"/>
  <c r="F25" i="11"/>
  <c r="F24" i="11"/>
  <c r="F23" i="11"/>
  <c r="F22" i="11"/>
  <c r="BE149" i="90"/>
  <c r="BE142" i="90"/>
  <c r="BE135" i="90"/>
  <c r="BE128" i="90"/>
  <c r="BE121" i="90"/>
  <c r="BE114" i="90"/>
  <c r="BE79" i="90"/>
  <c r="BE72" i="90"/>
  <c r="BE65" i="90"/>
  <c r="BE58" i="90"/>
  <c r="BE51" i="90"/>
  <c r="BE44" i="90"/>
  <c r="BC173" i="90"/>
  <c r="O192" i="90"/>
  <c r="X192" i="90"/>
  <c r="AE192" i="90"/>
  <c r="AP192" i="90"/>
  <c r="BA192" i="90"/>
  <c r="AZ192" i="90"/>
  <c r="AY192" i="90"/>
  <c r="AX192" i="90"/>
  <c r="AW192" i="90"/>
  <c r="AV192" i="90"/>
  <c r="AU192" i="90"/>
  <c r="AT192" i="90"/>
  <c r="AS192" i="90"/>
  <c r="AR192" i="90"/>
  <c r="AO192" i="90"/>
  <c r="AN192" i="90"/>
  <c r="AM192" i="90"/>
  <c r="AL192" i="90"/>
  <c r="AK192" i="90"/>
  <c r="AJ192" i="90"/>
  <c r="AI192" i="90"/>
  <c r="AH192" i="90"/>
  <c r="AG192" i="90"/>
  <c r="AF192" i="90"/>
  <c r="AD192" i="90"/>
  <c r="AB192" i="90"/>
  <c r="AA192" i="90"/>
  <c r="Z192" i="90"/>
  <c r="Y192" i="90"/>
  <c r="W192" i="90"/>
  <c r="V192" i="90"/>
  <c r="U192" i="90"/>
  <c r="T192" i="90"/>
  <c r="S192" i="90"/>
  <c r="R192" i="90"/>
  <c r="P192" i="90"/>
  <c r="N192" i="90"/>
  <c r="M192" i="90"/>
  <c r="L192" i="90"/>
  <c r="K192" i="90"/>
  <c r="J192" i="90"/>
  <c r="I192" i="90"/>
  <c r="H192" i="90"/>
  <c r="G192" i="90"/>
  <c r="F192" i="90"/>
  <c r="A143" i="90"/>
  <c r="A136" i="90"/>
  <c r="A129" i="90"/>
  <c r="BB141" i="90"/>
  <c r="AQ141" i="90"/>
  <c r="AC141" i="90"/>
  <c r="Q141" i="90"/>
  <c r="BD141" i="90"/>
  <c r="BB140" i="90"/>
  <c r="AQ140" i="90"/>
  <c r="AC140" i="90"/>
  <c r="Q140" i="90"/>
  <c r="BD140" i="90"/>
  <c r="BB139" i="90"/>
  <c r="AQ139" i="90"/>
  <c r="AC139" i="90"/>
  <c r="Q139" i="90"/>
  <c r="BD139" i="90"/>
  <c r="BB138" i="90"/>
  <c r="AQ138" i="90"/>
  <c r="AC138" i="90"/>
  <c r="Q138" i="90"/>
  <c r="BD138" i="90"/>
  <c r="BB137" i="90"/>
  <c r="BB142" i="90"/>
  <c r="AQ137" i="90"/>
  <c r="AC137" i="90"/>
  <c r="AC142" i="90"/>
  <c r="Q137" i="90"/>
  <c r="Q142" i="90"/>
  <c r="BB134" i="90"/>
  <c r="AQ134" i="90"/>
  <c r="AC134" i="90"/>
  <c r="Q134" i="90"/>
  <c r="BB133" i="90"/>
  <c r="AQ133" i="90"/>
  <c r="AC133" i="90"/>
  <c r="Q133" i="90"/>
  <c r="BB132" i="90"/>
  <c r="AQ132" i="90"/>
  <c r="AC132" i="90"/>
  <c r="Q132" i="90"/>
  <c r="BB131" i="90"/>
  <c r="AQ131" i="90"/>
  <c r="AC131" i="90"/>
  <c r="Q131" i="90"/>
  <c r="BB130" i="90"/>
  <c r="BB135" i="90"/>
  <c r="AQ130" i="90"/>
  <c r="AQ135" i="90"/>
  <c r="AC130" i="90"/>
  <c r="AC135" i="90"/>
  <c r="Q130" i="90"/>
  <c r="A122" i="90"/>
  <c r="A115" i="90"/>
  <c r="A108" i="90"/>
  <c r="BB148" i="90"/>
  <c r="AQ148" i="90"/>
  <c r="AC148" i="90"/>
  <c r="Q148" i="90"/>
  <c r="BB147" i="90"/>
  <c r="AQ147" i="90"/>
  <c r="AC147" i="90"/>
  <c r="Q147" i="90"/>
  <c r="BB146" i="90"/>
  <c r="AQ146" i="90"/>
  <c r="AC146" i="90"/>
  <c r="Q146" i="90"/>
  <c r="BB145" i="90"/>
  <c r="AQ145" i="90"/>
  <c r="AC145" i="90"/>
  <c r="Q145" i="90"/>
  <c r="BB144" i="90"/>
  <c r="BB149" i="90"/>
  <c r="AQ144" i="90"/>
  <c r="AC144" i="90"/>
  <c r="AC149" i="90"/>
  <c r="Q144" i="90"/>
  <c r="BB127" i="90"/>
  <c r="AQ127" i="90"/>
  <c r="AC127" i="90"/>
  <c r="Q127" i="90"/>
  <c r="BB126" i="90"/>
  <c r="AQ126" i="90"/>
  <c r="AC126" i="90"/>
  <c r="Q126" i="90"/>
  <c r="BB125" i="90"/>
  <c r="AQ125" i="90"/>
  <c r="AC125" i="90"/>
  <c r="Q125" i="90"/>
  <c r="BB124" i="90"/>
  <c r="AQ124" i="90"/>
  <c r="AC124" i="90"/>
  <c r="Q124" i="90"/>
  <c r="BB123" i="90"/>
  <c r="BB128" i="90"/>
  <c r="AQ123" i="90"/>
  <c r="AQ128" i="90"/>
  <c r="AC123" i="90"/>
  <c r="AC128" i="90"/>
  <c r="Q123" i="90"/>
  <c r="BB120" i="90"/>
  <c r="AQ120" i="90"/>
  <c r="AC120" i="90"/>
  <c r="Q120" i="90"/>
  <c r="BB119" i="90"/>
  <c r="AQ119" i="90"/>
  <c r="AC119" i="90"/>
  <c r="Q119" i="90"/>
  <c r="BB118" i="90"/>
  <c r="AQ118" i="90"/>
  <c r="AC118" i="90"/>
  <c r="Q118" i="90"/>
  <c r="BB117" i="90"/>
  <c r="AQ117" i="90"/>
  <c r="AC117" i="90"/>
  <c r="Q117" i="90"/>
  <c r="BB116" i="90"/>
  <c r="BB121" i="90"/>
  <c r="AQ116" i="90"/>
  <c r="AQ121" i="90"/>
  <c r="AC116" i="90"/>
  <c r="AC121" i="90"/>
  <c r="Q116" i="90"/>
  <c r="BB113" i="90"/>
  <c r="AQ113" i="90"/>
  <c r="AC113" i="90"/>
  <c r="Q113" i="90"/>
  <c r="BB112" i="90"/>
  <c r="AQ112" i="90"/>
  <c r="AC112" i="90"/>
  <c r="Q112" i="90"/>
  <c r="BB111" i="90"/>
  <c r="AQ111" i="90"/>
  <c r="AC111" i="90"/>
  <c r="Q111" i="90"/>
  <c r="BB110" i="90"/>
  <c r="AQ110" i="90"/>
  <c r="AC110" i="90"/>
  <c r="Q110" i="90"/>
  <c r="BB109" i="90"/>
  <c r="BB114" i="90"/>
  <c r="AQ109" i="90"/>
  <c r="AC109" i="90"/>
  <c r="AC114" i="90"/>
  <c r="Q109" i="90"/>
  <c r="Q114" i="90"/>
  <c r="A73" i="90"/>
  <c r="A66" i="90"/>
  <c r="A59" i="90"/>
  <c r="A52" i="90"/>
  <c r="A45" i="90"/>
  <c r="A38" i="90"/>
  <c r="BB78" i="90"/>
  <c r="AQ78" i="90"/>
  <c r="AC78" i="90"/>
  <c r="Q78" i="90"/>
  <c r="BB77" i="90"/>
  <c r="AQ77" i="90"/>
  <c r="AC77" i="90"/>
  <c r="Q77" i="90"/>
  <c r="BB76" i="90"/>
  <c r="AQ76" i="90"/>
  <c r="AC76" i="90"/>
  <c r="Q76" i="90"/>
  <c r="BB75" i="90"/>
  <c r="AQ75" i="90"/>
  <c r="AC75" i="90"/>
  <c r="Q75" i="90"/>
  <c r="BB74" i="90"/>
  <c r="BB79" i="90"/>
  <c r="AQ74" i="90"/>
  <c r="AQ79" i="90"/>
  <c r="AC74" i="90"/>
  <c r="AC79" i="90"/>
  <c r="Q74" i="90"/>
  <c r="BB71" i="90"/>
  <c r="AQ71" i="90"/>
  <c r="AC71" i="90"/>
  <c r="Q71" i="90"/>
  <c r="BB70" i="90"/>
  <c r="AQ70" i="90"/>
  <c r="AC70" i="90"/>
  <c r="Q70" i="90"/>
  <c r="BB69" i="90"/>
  <c r="AQ69" i="90"/>
  <c r="AC69" i="90"/>
  <c r="Q69" i="90"/>
  <c r="BB68" i="90"/>
  <c r="AQ68" i="90"/>
  <c r="AC68" i="90"/>
  <c r="Q68" i="90"/>
  <c r="BB67" i="90"/>
  <c r="BB72" i="90"/>
  <c r="AQ67" i="90"/>
  <c r="AQ72" i="90"/>
  <c r="AC67" i="90"/>
  <c r="AC72" i="90"/>
  <c r="Q67" i="90"/>
  <c r="BB64" i="90"/>
  <c r="AQ64" i="90"/>
  <c r="AC64" i="90"/>
  <c r="Q64" i="90"/>
  <c r="BB63" i="90"/>
  <c r="AQ63" i="90"/>
  <c r="AC63" i="90"/>
  <c r="Q63" i="90"/>
  <c r="BB62" i="90"/>
  <c r="AQ62" i="90"/>
  <c r="AC62" i="90"/>
  <c r="Q62" i="90"/>
  <c r="BB61" i="90"/>
  <c r="AQ61" i="90"/>
  <c r="AC61" i="90"/>
  <c r="Q61" i="90"/>
  <c r="BB60" i="90"/>
  <c r="BB65" i="90"/>
  <c r="AQ60" i="90"/>
  <c r="AC60" i="90"/>
  <c r="AC65" i="90"/>
  <c r="Q60" i="90"/>
  <c r="BB57" i="90"/>
  <c r="AQ57" i="90"/>
  <c r="AC57" i="90"/>
  <c r="Q57" i="90"/>
  <c r="BB56" i="90"/>
  <c r="AQ56" i="90"/>
  <c r="AC56" i="90"/>
  <c r="Q56" i="90"/>
  <c r="BB55" i="90"/>
  <c r="AQ55" i="90"/>
  <c r="AC55" i="90"/>
  <c r="Q55" i="90"/>
  <c r="BB54" i="90"/>
  <c r="AQ54" i="90"/>
  <c r="AC54" i="90"/>
  <c r="Q54" i="90"/>
  <c r="BB53" i="90"/>
  <c r="BB58" i="90"/>
  <c r="AQ53" i="90"/>
  <c r="AC53" i="90"/>
  <c r="AC58" i="90"/>
  <c r="Q53" i="90"/>
  <c r="BB50" i="90"/>
  <c r="AQ50" i="90"/>
  <c r="AC50" i="90"/>
  <c r="Q50" i="90"/>
  <c r="BB49" i="90"/>
  <c r="AQ49" i="90"/>
  <c r="AC49" i="90"/>
  <c r="Q49" i="90"/>
  <c r="BB48" i="90"/>
  <c r="AQ48" i="90"/>
  <c r="AC48" i="90"/>
  <c r="Q48" i="90"/>
  <c r="BB47" i="90"/>
  <c r="AQ47" i="90"/>
  <c r="AC47" i="90"/>
  <c r="Q47" i="90"/>
  <c r="BB46" i="90"/>
  <c r="BB51" i="90"/>
  <c r="AQ46" i="90"/>
  <c r="AC46" i="90"/>
  <c r="AC51" i="90"/>
  <c r="Q46" i="90"/>
  <c r="Q51" i="90"/>
  <c r="BB43" i="90"/>
  <c r="AQ43" i="90"/>
  <c r="AC43" i="90"/>
  <c r="Q43" i="90"/>
  <c r="BB42" i="90"/>
  <c r="AQ42" i="90"/>
  <c r="AC42" i="90"/>
  <c r="Q42" i="90"/>
  <c r="BB41" i="90"/>
  <c r="AQ41" i="90"/>
  <c r="AC41" i="90"/>
  <c r="Q41" i="90"/>
  <c r="BB40" i="90"/>
  <c r="AQ40" i="90"/>
  <c r="AC40" i="90"/>
  <c r="Q40" i="90"/>
  <c r="BB39" i="90"/>
  <c r="BB44" i="90"/>
  <c r="AQ39" i="90"/>
  <c r="AQ44" i="90"/>
  <c r="AC39" i="90"/>
  <c r="AC44" i="90"/>
  <c r="Q39" i="90"/>
  <c r="A73" i="13"/>
  <c r="A66" i="13"/>
  <c r="A59" i="13"/>
  <c r="A52" i="13"/>
  <c r="A45" i="13"/>
  <c r="A38" i="13"/>
  <c r="BB78" i="13"/>
  <c r="AQ78" i="13"/>
  <c r="AC78" i="13"/>
  <c r="Q78" i="13"/>
  <c r="BB77" i="13"/>
  <c r="AQ77" i="13"/>
  <c r="AC77" i="13"/>
  <c r="Q77" i="13"/>
  <c r="BB76" i="13"/>
  <c r="AQ76" i="13"/>
  <c r="AC76" i="13"/>
  <c r="Q76" i="13"/>
  <c r="BB75" i="13"/>
  <c r="AQ75" i="13"/>
  <c r="AC75" i="13"/>
  <c r="Q75" i="13"/>
  <c r="BB74" i="13"/>
  <c r="AQ74" i="13"/>
  <c r="AC74" i="13"/>
  <c r="Q74" i="13"/>
  <c r="BB71" i="13"/>
  <c r="AQ71" i="13"/>
  <c r="AC71" i="13"/>
  <c r="Q71" i="13"/>
  <c r="BB70" i="13"/>
  <c r="AQ70" i="13"/>
  <c r="AC70" i="13"/>
  <c r="Q70" i="13"/>
  <c r="BB69" i="13"/>
  <c r="AQ69" i="13"/>
  <c r="AC69" i="13"/>
  <c r="Q69" i="13"/>
  <c r="BB68" i="13"/>
  <c r="AQ68" i="13"/>
  <c r="AC68" i="13"/>
  <c r="Q68" i="13"/>
  <c r="BB67" i="13"/>
  <c r="AQ67" i="13"/>
  <c r="AC67" i="13"/>
  <c r="Q67" i="13"/>
  <c r="BB64" i="13"/>
  <c r="AQ64" i="13"/>
  <c r="AC64" i="13"/>
  <c r="Q64" i="13"/>
  <c r="BB63" i="13"/>
  <c r="AQ63" i="13"/>
  <c r="AC63" i="13"/>
  <c r="Q63" i="13"/>
  <c r="BB62" i="13"/>
  <c r="AQ62" i="13"/>
  <c r="AC62" i="13"/>
  <c r="Q62" i="13"/>
  <c r="BB61" i="13"/>
  <c r="AQ61" i="13"/>
  <c r="AC61" i="13"/>
  <c r="Q61" i="13"/>
  <c r="BB60" i="13"/>
  <c r="AQ60" i="13"/>
  <c r="AC60" i="13"/>
  <c r="Q60" i="13"/>
  <c r="BB57" i="13"/>
  <c r="AQ57" i="13"/>
  <c r="AC57" i="13"/>
  <c r="Q57" i="13"/>
  <c r="BB56" i="13"/>
  <c r="AQ56" i="13"/>
  <c r="AC56" i="13"/>
  <c r="Q56" i="13"/>
  <c r="BB55" i="13"/>
  <c r="AQ55" i="13"/>
  <c r="AC55" i="13"/>
  <c r="Q55" i="13"/>
  <c r="BB54" i="13"/>
  <c r="AQ54" i="13"/>
  <c r="AC54" i="13"/>
  <c r="Q54" i="13"/>
  <c r="BB53" i="13"/>
  <c r="AQ53" i="13"/>
  <c r="AC53" i="13"/>
  <c r="Q53" i="13"/>
  <c r="BB50" i="13"/>
  <c r="AQ50" i="13"/>
  <c r="AC50" i="13"/>
  <c r="Q50" i="13"/>
  <c r="BB49" i="13"/>
  <c r="AQ49" i="13"/>
  <c r="AC49" i="13"/>
  <c r="Q49" i="13"/>
  <c r="BB48" i="13"/>
  <c r="AQ48" i="13"/>
  <c r="AC48" i="13"/>
  <c r="Q48" i="13"/>
  <c r="BB47" i="13"/>
  <c r="AQ47" i="13"/>
  <c r="AC47" i="13"/>
  <c r="Q47" i="13"/>
  <c r="BB46" i="13"/>
  <c r="AQ46" i="13"/>
  <c r="AC46" i="13"/>
  <c r="Q46" i="13"/>
  <c r="BB43" i="13"/>
  <c r="AQ43" i="13"/>
  <c r="AC43" i="13"/>
  <c r="Q43" i="13"/>
  <c r="BB42" i="13"/>
  <c r="AQ42" i="13"/>
  <c r="AC42" i="13"/>
  <c r="Q42" i="13"/>
  <c r="BB41" i="13"/>
  <c r="AQ41" i="13"/>
  <c r="AC41" i="13"/>
  <c r="Q41" i="13"/>
  <c r="BB40" i="13"/>
  <c r="AQ40" i="13"/>
  <c r="AC40" i="13"/>
  <c r="Q40" i="13"/>
  <c r="BB39" i="13"/>
  <c r="AQ39" i="13"/>
  <c r="AC39" i="13"/>
  <c r="Q39" i="13"/>
  <c r="BE79" i="13"/>
  <c r="BE72" i="13"/>
  <c r="BE65" i="13"/>
  <c r="BE58" i="13"/>
  <c r="BE51" i="13"/>
  <c r="BE44" i="13"/>
  <c r="BD39" i="13"/>
  <c r="BD40" i="13"/>
  <c r="BD41" i="13"/>
  <c r="BD42" i="13"/>
  <c r="BD43" i="13"/>
  <c r="BD46" i="13"/>
  <c r="BD47" i="13"/>
  <c r="BD48" i="13"/>
  <c r="BD49" i="13"/>
  <c r="BD50" i="13"/>
  <c r="BD53" i="13"/>
  <c r="BD54" i="13"/>
  <c r="BD55" i="13"/>
  <c r="BD56" i="13"/>
  <c r="BD57" i="13"/>
  <c r="BD60" i="13"/>
  <c r="BD61" i="13"/>
  <c r="BD62" i="13"/>
  <c r="BD63" i="13"/>
  <c r="BD64" i="13"/>
  <c r="BD67" i="13"/>
  <c r="BD68" i="13"/>
  <c r="BD69" i="13"/>
  <c r="BD70" i="13"/>
  <c r="BD71" i="13"/>
  <c r="BD74" i="13"/>
  <c r="BD75" i="13"/>
  <c r="BD76" i="13"/>
  <c r="BD77" i="13"/>
  <c r="BD78" i="13"/>
  <c r="BD53" i="90"/>
  <c r="BD55" i="90"/>
  <c r="BD56" i="90"/>
  <c r="BD57" i="90"/>
  <c r="BD123" i="90"/>
  <c r="BD125" i="90"/>
  <c r="BD126" i="90"/>
  <c r="BD127" i="90"/>
  <c r="AQ142" i="90"/>
  <c r="BD130" i="90"/>
  <c r="Q135" i="90"/>
  <c r="BD132" i="90"/>
  <c r="BD133" i="90"/>
  <c r="BD134" i="90"/>
  <c r="BD137" i="90"/>
  <c r="BD142" i="90"/>
  <c r="F37" i="11"/>
  <c r="BD131" i="90"/>
  <c r="BD135" i="90"/>
  <c r="F36" i="11"/>
  <c r="Q58" i="90"/>
  <c r="AQ114" i="90"/>
  <c r="Q128" i="90"/>
  <c r="AQ51" i="90"/>
  <c r="BD60" i="90"/>
  <c r="Q65" i="90"/>
  <c r="BD62" i="90"/>
  <c r="BD63" i="90"/>
  <c r="BD64" i="90"/>
  <c r="BD144" i="90"/>
  <c r="Q149" i="90"/>
  <c r="BD146" i="90"/>
  <c r="BD147" i="90"/>
  <c r="BD148" i="90"/>
  <c r="BD39" i="90"/>
  <c r="Q44" i="90"/>
  <c r="BD41" i="90"/>
  <c r="BD42" i="90"/>
  <c r="BD43" i="90"/>
  <c r="AQ58" i="90"/>
  <c r="BD67" i="90"/>
  <c r="Q72" i="90"/>
  <c r="BD69" i="90"/>
  <c r="BD70" i="90"/>
  <c r="BD71" i="90"/>
  <c r="BD110" i="90"/>
  <c r="BD111" i="90"/>
  <c r="BD112" i="90"/>
  <c r="BD113" i="90"/>
  <c r="BD47" i="90"/>
  <c r="BD48" i="90"/>
  <c r="BD49" i="90"/>
  <c r="BD50" i="90"/>
  <c r="AQ65" i="90"/>
  <c r="BD74" i="90"/>
  <c r="Q79" i="90"/>
  <c r="BD76" i="90"/>
  <c r="BD77" i="90"/>
  <c r="BD78" i="90"/>
  <c r="BD116" i="90"/>
  <c r="Q121" i="90"/>
  <c r="BD118" i="90"/>
  <c r="BD119" i="90"/>
  <c r="BD120" i="90"/>
  <c r="AQ149" i="90"/>
  <c r="BD145" i="90"/>
  <c r="BD124" i="90"/>
  <c r="BD117" i="90"/>
  <c r="BD109" i="90"/>
  <c r="BD75" i="90"/>
  <c r="BD68" i="90"/>
  <c r="BD61" i="90"/>
  <c r="BD54" i="90"/>
  <c r="BD46" i="90"/>
  <c r="BD40" i="90"/>
  <c r="BB72" i="13"/>
  <c r="AQ72" i="13"/>
  <c r="AC72" i="13"/>
  <c r="Q72" i="13"/>
  <c r="BB65" i="13"/>
  <c r="AQ65" i="13"/>
  <c r="AC65" i="13"/>
  <c r="Q65" i="13"/>
  <c r="BB58" i="13"/>
  <c r="AQ58" i="13"/>
  <c r="AC58" i="13"/>
  <c r="Q58" i="13"/>
  <c r="BB51" i="13"/>
  <c r="AQ51" i="13"/>
  <c r="AC51" i="13"/>
  <c r="Q51" i="13"/>
  <c r="BB44" i="13"/>
  <c r="AQ44" i="13"/>
  <c r="AC44" i="13"/>
  <c r="Q44" i="13"/>
  <c r="BD79" i="13"/>
  <c r="BD128" i="90"/>
  <c r="F35" i="11"/>
  <c r="BD149" i="90"/>
  <c r="F38" i="11"/>
  <c r="BD58" i="90"/>
  <c r="BD51" i="90"/>
  <c r="BD79" i="90"/>
  <c r="BD114" i="90"/>
  <c r="F33" i="11"/>
  <c r="BD65" i="90"/>
  <c r="BD121" i="90"/>
  <c r="F34" i="11"/>
  <c r="BD44" i="90"/>
  <c r="BD72" i="90"/>
  <c r="BD72" i="13"/>
  <c r="D26" i="11"/>
  <c r="BD65" i="13"/>
  <c r="D25" i="11"/>
  <c r="BD58" i="13"/>
  <c r="D24" i="11"/>
  <c r="BD51" i="13"/>
  <c r="D23" i="11"/>
  <c r="BD44" i="13"/>
  <c r="D22" i="11"/>
  <c r="O122" i="13"/>
  <c r="X122" i="13"/>
  <c r="AE122" i="13"/>
  <c r="AP122" i="13"/>
  <c r="BA122" i="13"/>
  <c r="AZ122" i="13"/>
  <c r="AY122" i="13"/>
  <c r="AX122" i="13"/>
  <c r="AW122" i="13"/>
  <c r="AV122" i="13"/>
  <c r="AU122" i="13"/>
  <c r="AT122" i="13"/>
  <c r="AS122" i="13"/>
  <c r="AR122" i="13"/>
  <c r="AO122" i="13"/>
  <c r="AN122" i="13"/>
  <c r="AM122" i="13"/>
  <c r="AL122" i="13"/>
  <c r="AK122" i="13"/>
  <c r="AJ122" i="13"/>
  <c r="AI122" i="13"/>
  <c r="AH122" i="13"/>
  <c r="AG122" i="13"/>
  <c r="AF122" i="13"/>
  <c r="AD122" i="13"/>
  <c r="AB122" i="13"/>
  <c r="AA122" i="13"/>
  <c r="Z122" i="13"/>
  <c r="Y122" i="13"/>
  <c r="W122" i="13"/>
  <c r="V122" i="13"/>
  <c r="U122" i="13"/>
  <c r="T122" i="13"/>
  <c r="S122" i="13"/>
  <c r="R122" i="13"/>
  <c r="P122" i="13"/>
  <c r="N122" i="13"/>
  <c r="M122" i="13"/>
  <c r="L122" i="13"/>
  <c r="K122" i="13"/>
  <c r="J122" i="13"/>
  <c r="I122" i="13"/>
  <c r="H122" i="13"/>
  <c r="G122" i="13"/>
  <c r="F122" i="13"/>
  <c r="BC103" i="13"/>
  <c r="M24" i="93"/>
  <c r="D24" i="93"/>
  <c r="C24" i="93"/>
  <c r="M23" i="93"/>
  <c r="D23" i="93"/>
  <c r="C23" i="93"/>
  <c r="M22" i="93"/>
  <c r="D22" i="93"/>
  <c r="C22" i="93"/>
  <c r="M21" i="93"/>
  <c r="D21" i="93"/>
  <c r="C21" i="93"/>
  <c r="M20" i="93"/>
  <c r="D20" i="93"/>
  <c r="C20" i="93"/>
  <c r="M19" i="93"/>
  <c r="C19" i="93"/>
  <c r="M18" i="93"/>
  <c r="D18" i="93"/>
  <c r="C18" i="93"/>
  <c r="BC166" i="90"/>
  <c r="BC96" i="13"/>
  <c r="BE107" i="90"/>
  <c r="BE100" i="90"/>
  <c r="BE93" i="90"/>
  <c r="BE86" i="90"/>
  <c r="A101" i="90"/>
  <c r="A94" i="90"/>
  <c r="A87" i="90"/>
  <c r="A80" i="90"/>
  <c r="BB106" i="90"/>
  <c r="AQ106" i="90"/>
  <c r="AC106" i="90"/>
  <c r="Q106" i="90"/>
  <c r="BB105" i="90"/>
  <c r="AQ105" i="90"/>
  <c r="AC105" i="90"/>
  <c r="Q105" i="90"/>
  <c r="BB104" i="90"/>
  <c r="AQ104" i="90"/>
  <c r="AC104" i="90"/>
  <c r="Q104" i="90"/>
  <c r="BB103" i="90"/>
  <c r="AQ103" i="90"/>
  <c r="AC103" i="90"/>
  <c r="Q103" i="90"/>
  <c r="BB102" i="90"/>
  <c r="AQ102" i="90"/>
  <c r="AQ107" i="90"/>
  <c r="AC102" i="90"/>
  <c r="AC107" i="90"/>
  <c r="Q102" i="90"/>
  <c r="Q107" i="90"/>
  <c r="BB99" i="90"/>
  <c r="AQ99" i="90"/>
  <c r="AC99" i="90"/>
  <c r="Q99" i="90"/>
  <c r="BB98" i="90"/>
  <c r="AQ98" i="90"/>
  <c r="AC98" i="90"/>
  <c r="Q98" i="90"/>
  <c r="BB97" i="90"/>
  <c r="AQ97" i="90"/>
  <c r="AC97" i="90"/>
  <c r="Q97" i="90"/>
  <c r="BB96" i="90"/>
  <c r="AQ96" i="90"/>
  <c r="AC96" i="90"/>
  <c r="Q96" i="90"/>
  <c r="BB95" i="90"/>
  <c r="AQ95" i="90"/>
  <c r="AQ100" i="90"/>
  <c r="AC95" i="90"/>
  <c r="AC100" i="90"/>
  <c r="Q95" i="90"/>
  <c r="Q100" i="90"/>
  <c r="BB92" i="90"/>
  <c r="AQ92" i="90"/>
  <c r="AC92" i="90"/>
  <c r="Q92" i="90"/>
  <c r="BB91" i="90"/>
  <c r="AQ91" i="90"/>
  <c r="AC91" i="90"/>
  <c r="Q91" i="90"/>
  <c r="BB90" i="90"/>
  <c r="AQ90" i="90"/>
  <c r="AC90" i="90"/>
  <c r="Q90" i="90"/>
  <c r="BB89" i="90"/>
  <c r="AQ89" i="90"/>
  <c r="AC89" i="90"/>
  <c r="Q89" i="90"/>
  <c r="BB88" i="90"/>
  <c r="AQ88" i="90"/>
  <c r="AQ93" i="90"/>
  <c r="AC88" i="90"/>
  <c r="AC93" i="90"/>
  <c r="Q88" i="90"/>
  <c r="Q93" i="90"/>
  <c r="BB85" i="90"/>
  <c r="AQ85" i="90"/>
  <c r="AC85" i="90"/>
  <c r="Q85" i="90"/>
  <c r="BB84" i="90"/>
  <c r="AQ84" i="90"/>
  <c r="AC84" i="90"/>
  <c r="Q84" i="90"/>
  <c r="BB83" i="90"/>
  <c r="AQ83" i="90"/>
  <c r="AC83" i="90"/>
  <c r="Q83" i="90"/>
  <c r="BB82" i="90"/>
  <c r="AQ82" i="90"/>
  <c r="AC82" i="90"/>
  <c r="Q82" i="90"/>
  <c r="BB81" i="90"/>
  <c r="AQ81" i="90"/>
  <c r="AQ86" i="90"/>
  <c r="AC81" i="90"/>
  <c r="AC86" i="90"/>
  <c r="Q81" i="90"/>
  <c r="BB86" i="90"/>
  <c r="BB93" i="90"/>
  <c r="BB100" i="90"/>
  <c r="BB107" i="90"/>
  <c r="BD81" i="90"/>
  <c r="BD82" i="90"/>
  <c r="BD83" i="90"/>
  <c r="BD84" i="90"/>
  <c r="BD85" i="90"/>
  <c r="BD89" i="90"/>
  <c r="BD90" i="90"/>
  <c r="BD91" i="90"/>
  <c r="BD92" i="90"/>
  <c r="BD97" i="90"/>
  <c r="BD98" i="90"/>
  <c r="BD99" i="90"/>
  <c r="BD103" i="90"/>
  <c r="BD104" i="90"/>
  <c r="BD105" i="90"/>
  <c r="BD106" i="90"/>
  <c r="BD88" i="90"/>
  <c r="BD95" i="90"/>
  <c r="Q86" i="90"/>
  <c r="BD96" i="90"/>
  <c r="BD102" i="90"/>
  <c r="BD107" i="90"/>
  <c r="F32" i="11"/>
  <c r="BD93" i="90"/>
  <c r="F30" i="11"/>
  <c r="BD86" i="90"/>
  <c r="F29" i="11"/>
  <c r="BD100" i="90"/>
  <c r="F31" i="11"/>
  <c r="BB101" i="13"/>
  <c r="AQ101" i="13"/>
  <c r="AC101" i="13"/>
  <c r="Q101" i="13"/>
  <c r="BC162" i="90"/>
  <c r="I46" i="11"/>
  <c r="BC92" i="13"/>
  <c r="H46" i="11"/>
  <c r="BB161" i="90"/>
  <c r="AQ161" i="90"/>
  <c r="AC161" i="90"/>
  <c r="Q161" i="90"/>
  <c r="E46" i="11"/>
  <c r="BE162" i="90"/>
  <c r="E50" i="11"/>
  <c r="BE166" i="90"/>
  <c r="C50" i="11"/>
  <c r="BE96" i="13"/>
  <c r="C46" i="11"/>
  <c r="BE92" i="13"/>
  <c r="BB171" i="90"/>
  <c r="AQ171" i="90"/>
  <c r="AC171" i="90"/>
  <c r="Q171" i="90"/>
  <c r="Q170" i="90"/>
  <c r="AC170" i="90"/>
  <c r="AQ170" i="90"/>
  <c r="BB170" i="90"/>
  <c r="I50" i="11"/>
  <c r="BB165" i="90"/>
  <c r="AQ165" i="90"/>
  <c r="AC165" i="90"/>
  <c r="Q165" i="90"/>
  <c r="BB164" i="90"/>
  <c r="BB166" i="90"/>
  <c r="AQ164" i="90"/>
  <c r="AQ166" i="90"/>
  <c r="AC164" i="90"/>
  <c r="AC166" i="90"/>
  <c r="Q164" i="90"/>
  <c r="Q166" i="90"/>
  <c r="H50" i="11"/>
  <c r="BB95" i="13"/>
  <c r="AQ95" i="13"/>
  <c r="AC95" i="13"/>
  <c r="Q95" i="13"/>
  <c r="BB94" i="13"/>
  <c r="BB96" i="13"/>
  <c r="AQ94" i="13"/>
  <c r="AQ96" i="13"/>
  <c r="AC94" i="13"/>
  <c r="AC96" i="13"/>
  <c r="Q94" i="13"/>
  <c r="Q96" i="13"/>
  <c r="Q98" i="13"/>
  <c r="AC98" i="13"/>
  <c r="AQ98" i="13"/>
  <c r="BB98" i="13"/>
  <c r="Q99" i="13"/>
  <c r="AC99" i="13"/>
  <c r="AQ99" i="13"/>
  <c r="BB99" i="13"/>
  <c r="Q100" i="13"/>
  <c r="AC100" i="13"/>
  <c r="AQ100" i="13"/>
  <c r="BB100" i="13"/>
  <c r="Q102" i="13"/>
  <c r="AC102" i="13"/>
  <c r="AQ102" i="13"/>
  <c r="BB102" i="13"/>
  <c r="Q105" i="13"/>
  <c r="AC105" i="13"/>
  <c r="AQ105" i="13"/>
  <c r="BB105" i="13"/>
  <c r="BD171" i="90"/>
  <c r="F55" i="11"/>
  <c r="BD101" i="13"/>
  <c r="BD161" i="90"/>
  <c r="F45" i="11"/>
  <c r="BD170" i="90"/>
  <c r="BD164" i="90"/>
  <c r="BD165" i="90"/>
  <c r="F49" i="11"/>
  <c r="BD102" i="13"/>
  <c r="AQ103" i="13"/>
  <c r="BD105" i="13"/>
  <c r="AC103" i="13"/>
  <c r="BD98" i="13"/>
  <c r="BD100" i="13"/>
  <c r="Q103" i="13"/>
  <c r="BB103" i="13"/>
  <c r="BD94" i="13"/>
  <c r="BD95" i="13"/>
  <c r="BD99" i="13"/>
  <c r="BD103" i="13"/>
  <c r="BD96" i="13"/>
  <c r="F48" i="11"/>
  <c r="BD166" i="90"/>
  <c r="D49" i="11"/>
  <c r="D55" i="11"/>
  <c r="D50" i="11"/>
  <c r="D48" i="11"/>
  <c r="F50" i="11"/>
  <c r="Q13" i="13"/>
  <c r="I63" i="11"/>
  <c r="L63" i="11"/>
  <c r="BE190" i="90"/>
  <c r="BE189" i="90"/>
  <c r="BE177" i="90"/>
  <c r="BE37" i="90"/>
  <c r="BE30" i="90"/>
  <c r="BE23" i="90"/>
  <c r="BE16" i="90"/>
  <c r="BF197" i="90"/>
  <c r="BF196" i="90"/>
  <c r="BF195" i="90"/>
  <c r="BB190" i="90"/>
  <c r="AQ190" i="90"/>
  <c r="AC190" i="90"/>
  <c r="Q190" i="90"/>
  <c r="BB189" i="90"/>
  <c r="BB191" i="90"/>
  <c r="AQ189" i="90"/>
  <c r="AQ191" i="90"/>
  <c r="AC189" i="90"/>
  <c r="AC191" i="90"/>
  <c r="Q189" i="90"/>
  <c r="Q191" i="90"/>
  <c r="BD187" i="90"/>
  <c r="BD186" i="90"/>
  <c r="BB186" i="90"/>
  <c r="AQ186" i="90"/>
  <c r="AC186" i="90"/>
  <c r="Q186" i="90"/>
  <c r="BD185" i="90"/>
  <c r="BB185" i="90"/>
  <c r="AQ185" i="90"/>
  <c r="AC185" i="90"/>
  <c r="Q185" i="90"/>
  <c r="BB182" i="90"/>
  <c r="AQ182" i="90"/>
  <c r="AC182" i="90"/>
  <c r="Q182" i="90"/>
  <c r="BB181" i="90"/>
  <c r="AQ181" i="90"/>
  <c r="AC181" i="90"/>
  <c r="Q181" i="90"/>
  <c r="BB180" i="90"/>
  <c r="AQ180" i="90"/>
  <c r="AC180" i="90"/>
  <c r="Q180" i="90"/>
  <c r="BB179" i="90"/>
  <c r="AQ179" i="90"/>
  <c r="AC179" i="90"/>
  <c r="Q179" i="90"/>
  <c r="BC177" i="90"/>
  <c r="I59" i="11"/>
  <c r="BB176" i="90"/>
  <c r="AQ176" i="90"/>
  <c r="AC176" i="90"/>
  <c r="Q176" i="90"/>
  <c r="BB175" i="90"/>
  <c r="BB177" i="90"/>
  <c r="AQ175" i="90"/>
  <c r="AQ177" i="90"/>
  <c r="AC175" i="90"/>
  <c r="AC177" i="90"/>
  <c r="Q175" i="90"/>
  <c r="I57" i="11"/>
  <c r="BB172" i="90"/>
  <c r="AQ172" i="90"/>
  <c r="AC172" i="90"/>
  <c r="Q172" i="90"/>
  <c r="BB169" i="90"/>
  <c r="AQ169" i="90"/>
  <c r="AC169" i="90"/>
  <c r="Q169" i="90"/>
  <c r="BB168" i="90"/>
  <c r="AQ168" i="90"/>
  <c r="AQ173" i="90"/>
  <c r="AC168" i="90"/>
  <c r="Q168" i="90"/>
  <c r="Q173" i="90"/>
  <c r="BB160" i="90"/>
  <c r="AQ160" i="90"/>
  <c r="AC160" i="90"/>
  <c r="Q160" i="90"/>
  <c r="BB159" i="90"/>
  <c r="AQ159" i="90"/>
  <c r="AC159" i="90"/>
  <c r="Q159" i="90"/>
  <c r="BB158" i="90"/>
  <c r="BB162" i="90"/>
  <c r="AQ158" i="90"/>
  <c r="AQ162" i="90"/>
  <c r="AC158" i="90"/>
  <c r="AC162" i="90"/>
  <c r="Q158" i="90"/>
  <c r="Q162" i="90"/>
  <c r="BC156" i="90"/>
  <c r="I40" i="11"/>
  <c r="BB154" i="90"/>
  <c r="AQ154" i="90"/>
  <c r="AC154" i="90"/>
  <c r="Q154" i="90"/>
  <c r="BB153" i="90"/>
  <c r="AQ153" i="90"/>
  <c r="AC153" i="90"/>
  <c r="Q153" i="90"/>
  <c r="BB152" i="90"/>
  <c r="AQ152" i="90"/>
  <c r="AC152" i="90"/>
  <c r="Q152" i="90"/>
  <c r="BB151" i="90"/>
  <c r="BB155" i="90"/>
  <c r="AQ151" i="90"/>
  <c r="AQ155" i="90"/>
  <c r="AC151" i="90"/>
  <c r="AC155" i="90"/>
  <c r="Q151" i="90"/>
  <c r="Q155" i="90"/>
  <c r="BB36" i="90"/>
  <c r="AQ36" i="90"/>
  <c r="AC36" i="90"/>
  <c r="Q36" i="90"/>
  <c r="BB35" i="90"/>
  <c r="AQ35" i="90"/>
  <c r="AC35" i="90"/>
  <c r="Q35" i="90"/>
  <c r="BB34" i="90"/>
  <c r="AQ34" i="90"/>
  <c r="AC34" i="90"/>
  <c r="Q34" i="90"/>
  <c r="BB33" i="90"/>
  <c r="AQ33" i="90"/>
  <c r="AC33" i="90"/>
  <c r="Q33" i="90"/>
  <c r="BB32" i="90"/>
  <c r="AQ32" i="90"/>
  <c r="AC32" i="90"/>
  <c r="Q32" i="90"/>
  <c r="Q37" i="90"/>
  <c r="A31" i="90"/>
  <c r="BB29" i="90"/>
  <c r="AQ29" i="90"/>
  <c r="AC29" i="90"/>
  <c r="Q29" i="90"/>
  <c r="BB28" i="90"/>
  <c r="AQ28" i="90"/>
  <c r="AC28" i="90"/>
  <c r="Q28" i="90"/>
  <c r="BB27" i="90"/>
  <c r="AQ27" i="90"/>
  <c r="AC27" i="90"/>
  <c r="Q27" i="90"/>
  <c r="BB26" i="90"/>
  <c r="AQ26" i="90"/>
  <c r="AC26" i="90"/>
  <c r="Q26" i="90"/>
  <c r="BB25" i="90"/>
  <c r="AQ25" i="90"/>
  <c r="AC25" i="90"/>
  <c r="Q25" i="90"/>
  <c r="A24" i="90"/>
  <c r="BB22" i="90"/>
  <c r="AQ22" i="90"/>
  <c r="AC22" i="90"/>
  <c r="Q22" i="90"/>
  <c r="BB21" i="90"/>
  <c r="AQ21" i="90"/>
  <c r="AC21" i="90"/>
  <c r="Q21" i="90"/>
  <c r="BB20" i="90"/>
  <c r="AQ20" i="90"/>
  <c r="AC20" i="90"/>
  <c r="Q20" i="90"/>
  <c r="BB19" i="90"/>
  <c r="AQ19" i="90"/>
  <c r="AC19" i="90"/>
  <c r="Q19" i="90"/>
  <c r="BB18" i="90"/>
  <c r="AQ18" i="90"/>
  <c r="AC18" i="90"/>
  <c r="Q18" i="90"/>
  <c r="A17" i="90"/>
  <c r="BB15" i="90"/>
  <c r="AQ15" i="90"/>
  <c r="AC15" i="90"/>
  <c r="Q15" i="90"/>
  <c r="BB14" i="90"/>
  <c r="AQ14" i="90"/>
  <c r="AC14" i="90"/>
  <c r="Q14" i="90"/>
  <c r="BB13" i="90"/>
  <c r="AQ13" i="90"/>
  <c r="AC13" i="90"/>
  <c r="Q13" i="90"/>
  <c r="BB12" i="90"/>
  <c r="AQ12" i="90"/>
  <c r="AC12" i="90"/>
  <c r="Q12" i="90"/>
  <c r="BB11" i="90"/>
  <c r="AQ11" i="90"/>
  <c r="AC11" i="90"/>
  <c r="Q11" i="90"/>
  <c r="A10" i="90"/>
  <c r="A6" i="90"/>
  <c r="A5" i="90"/>
  <c r="A4" i="90"/>
  <c r="A3" i="90"/>
  <c r="A2" i="90"/>
  <c r="C1" i="90"/>
  <c r="BE120" i="13"/>
  <c r="BE119" i="13"/>
  <c r="BE107" i="13"/>
  <c r="BE37" i="13"/>
  <c r="BE30" i="13"/>
  <c r="BE23" i="13"/>
  <c r="BE16" i="13"/>
  <c r="E39" i="11"/>
  <c r="BB84" i="13"/>
  <c r="AQ84" i="13"/>
  <c r="AC84" i="13"/>
  <c r="Q84" i="13"/>
  <c r="BB83" i="13"/>
  <c r="AQ83" i="13"/>
  <c r="AC83" i="13"/>
  <c r="Q83" i="13"/>
  <c r="BB82" i="13"/>
  <c r="AQ82" i="13"/>
  <c r="AC82" i="13"/>
  <c r="Q82" i="13"/>
  <c r="BB81" i="13"/>
  <c r="AQ81" i="13"/>
  <c r="AC81" i="13"/>
  <c r="AC85" i="13"/>
  <c r="Q81" i="13"/>
  <c r="Q85" i="13"/>
  <c r="A31" i="13"/>
  <c r="A24" i="13"/>
  <c r="BB29" i="13"/>
  <c r="AQ29" i="13"/>
  <c r="AC29" i="13"/>
  <c r="Q29" i="13"/>
  <c r="BB28" i="13"/>
  <c r="AQ28" i="13"/>
  <c r="AC28" i="13"/>
  <c r="Q28" i="13"/>
  <c r="BB27" i="13"/>
  <c r="AQ27" i="13"/>
  <c r="AC27" i="13"/>
  <c r="Q27" i="13"/>
  <c r="BB26" i="13"/>
  <c r="AQ26" i="13"/>
  <c r="AC26" i="13"/>
  <c r="Q26" i="13"/>
  <c r="BB25" i="13"/>
  <c r="AQ25" i="13"/>
  <c r="AC25" i="13"/>
  <c r="AC30" i="13"/>
  <c r="Q25" i="13"/>
  <c r="BB36" i="13"/>
  <c r="AQ36" i="13"/>
  <c r="AC36" i="13"/>
  <c r="Q36" i="13"/>
  <c r="BB35" i="13"/>
  <c r="AQ35" i="13"/>
  <c r="AC35" i="13"/>
  <c r="Q35" i="13"/>
  <c r="BB34" i="13"/>
  <c r="AQ34" i="13"/>
  <c r="AC34" i="13"/>
  <c r="Q34" i="13"/>
  <c r="BB33" i="13"/>
  <c r="AQ33" i="13"/>
  <c r="AC33" i="13"/>
  <c r="Q33" i="13"/>
  <c r="BB32" i="13"/>
  <c r="AQ32" i="13"/>
  <c r="AC32" i="13"/>
  <c r="AC37" i="13"/>
  <c r="Q32" i="13"/>
  <c r="A17" i="13"/>
  <c r="A10" i="13"/>
  <c r="C39" i="11"/>
  <c r="A5" i="13"/>
  <c r="BB120" i="13"/>
  <c r="BB119" i="13"/>
  <c r="BB116" i="13"/>
  <c r="BB115" i="13"/>
  <c r="BB112" i="13"/>
  <c r="BB111" i="13"/>
  <c r="BB110" i="13"/>
  <c r="BB109" i="13"/>
  <c r="BB106" i="13"/>
  <c r="BB90" i="13"/>
  <c r="BB89" i="13"/>
  <c r="BB88" i="13"/>
  <c r="BB91" i="13"/>
  <c r="BB22" i="13"/>
  <c r="BB21" i="13"/>
  <c r="BB20" i="13"/>
  <c r="BB19" i="13"/>
  <c r="BB18" i="13"/>
  <c r="BB15" i="13"/>
  <c r="BB14" i="13"/>
  <c r="BB13" i="13"/>
  <c r="BB12" i="13"/>
  <c r="BB11" i="13"/>
  <c r="AQ120" i="13"/>
  <c r="AQ119" i="13"/>
  <c r="AQ116" i="13"/>
  <c r="AQ115" i="13"/>
  <c r="BD117" i="13"/>
  <c r="AQ112" i="13"/>
  <c r="AQ111" i="13"/>
  <c r="AQ110" i="13"/>
  <c r="AQ109" i="13"/>
  <c r="AQ106" i="13"/>
  <c r="AQ90" i="13"/>
  <c r="AQ89" i="13"/>
  <c r="AQ88" i="13"/>
  <c r="AQ91" i="13"/>
  <c r="AQ22" i="13"/>
  <c r="AQ21" i="13"/>
  <c r="AQ20" i="13"/>
  <c r="AQ19" i="13"/>
  <c r="AQ18" i="13"/>
  <c r="AQ15" i="13"/>
  <c r="AQ14" i="13"/>
  <c r="AQ13" i="13"/>
  <c r="AQ12" i="13"/>
  <c r="AQ11" i="13"/>
  <c r="AC120" i="13"/>
  <c r="AC119" i="13"/>
  <c r="AC116" i="13"/>
  <c r="AC115" i="13"/>
  <c r="AC112" i="13"/>
  <c r="AC111" i="13"/>
  <c r="AC110" i="13"/>
  <c r="AC109" i="13"/>
  <c r="AC106" i="13"/>
  <c r="AC90" i="13"/>
  <c r="AC89" i="13"/>
  <c r="AC88" i="13"/>
  <c r="AC91" i="13"/>
  <c r="AC22" i="13"/>
  <c r="AC21" i="13"/>
  <c r="AC20" i="13"/>
  <c r="AC19" i="13"/>
  <c r="AC18" i="13"/>
  <c r="AC15" i="13"/>
  <c r="AC14" i="13"/>
  <c r="AC13" i="13"/>
  <c r="AC12" i="13"/>
  <c r="AC11" i="13"/>
  <c r="Q120" i="13"/>
  <c r="Q119" i="13"/>
  <c r="Q116" i="13"/>
  <c r="Q115" i="13"/>
  <c r="Q112" i="13"/>
  <c r="Q111" i="13"/>
  <c r="Q110" i="13"/>
  <c r="BC110" i="13"/>
  <c r="BD110" i="13"/>
  <c r="Q109" i="13"/>
  <c r="Q106" i="13"/>
  <c r="Q107" i="13"/>
  <c r="Q90" i="13"/>
  <c r="Q89" i="13"/>
  <c r="Q88" i="13"/>
  <c r="Q91" i="13"/>
  <c r="Q22" i="13"/>
  <c r="Q21" i="13"/>
  <c r="Q20" i="13"/>
  <c r="Q19" i="13"/>
  <c r="Q18" i="13"/>
  <c r="Q15" i="13"/>
  <c r="Q14" i="13"/>
  <c r="Q12" i="13"/>
  <c r="Q11" i="13"/>
  <c r="BF127" i="13"/>
  <c r="BF126" i="13"/>
  <c r="A6" i="13"/>
  <c r="E57" i="11"/>
  <c r="BE173" i="90"/>
  <c r="K66" i="11"/>
  <c r="BC86" i="13"/>
  <c r="H40" i="11"/>
  <c r="C57" i="11"/>
  <c r="A2" i="13"/>
  <c r="A4" i="13"/>
  <c r="BC107" i="13"/>
  <c r="H59" i="11"/>
  <c r="H57" i="11"/>
  <c r="BD116" i="13"/>
  <c r="BD115" i="13"/>
  <c r="BF125" i="13"/>
  <c r="C1" i="13"/>
  <c r="A3" i="13"/>
  <c r="BC111" i="13"/>
  <c r="BD111" i="13"/>
  <c r="BC109" i="13"/>
  <c r="BD109" i="13"/>
  <c r="BC179" i="90"/>
  <c r="BD179" i="90"/>
  <c r="BC180" i="90"/>
  <c r="BD180" i="90"/>
  <c r="BC181" i="90"/>
  <c r="BD181" i="90"/>
  <c r="BB92" i="13"/>
  <c r="Q121" i="13"/>
  <c r="BE103" i="13"/>
  <c r="AQ92" i="13"/>
  <c r="Q92" i="13"/>
  <c r="AC92" i="13"/>
  <c r="BD13" i="13"/>
  <c r="AC37" i="90"/>
  <c r="AC173" i="90"/>
  <c r="BD90" i="13"/>
  <c r="BD20" i="13"/>
  <c r="BD120" i="13"/>
  <c r="AQ121" i="13"/>
  <c r="BD14" i="13"/>
  <c r="D52" i="11"/>
  <c r="BD15" i="13"/>
  <c r="BD21" i="13"/>
  <c r="BD88" i="13"/>
  <c r="BD11" i="13"/>
  <c r="BD18" i="13"/>
  <c r="BD22" i="13"/>
  <c r="BD89" i="13"/>
  <c r="BD106" i="13"/>
  <c r="BD32" i="13"/>
  <c r="BD36" i="13"/>
  <c r="BD26" i="13"/>
  <c r="BD82" i="13"/>
  <c r="BD83" i="13"/>
  <c r="BD84" i="13"/>
  <c r="BD19" i="13"/>
  <c r="BD33" i="13"/>
  <c r="BD34" i="13"/>
  <c r="BD35" i="13"/>
  <c r="BD25" i="13"/>
  <c r="BD27" i="13"/>
  <c r="BD28" i="13"/>
  <c r="BD29" i="13"/>
  <c r="BD19" i="90"/>
  <c r="F54" i="11"/>
  <c r="BD172" i="90"/>
  <c r="F56" i="11"/>
  <c r="BD18" i="90"/>
  <c r="BD22" i="90"/>
  <c r="BD35" i="90"/>
  <c r="BD36" i="90"/>
  <c r="Q23" i="90"/>
  <c r="BB30" i="90"/>
  <c r="BD152" i="90"/>
  <c r="BD153" i="90"/>
  <c r="BD175" i="90"/>
  <c r="Q177" i="90"/>
  <c r="BD190" i="90"/>
  <c r="BD25" i="90"/>
  <c r="BD26" i="90"/>
  <c r="BD29" i="90"/>
  <c r="Q30" i="90"/>
  <c r="BD158" i="90"/>
  <c r="BD159" i="90"/>
  <c r="F43" i="11"/>
  <c r="BD160" i="90"/>
  <c r="F44" i="11"/>
  <c r="BD12" i="90"/>
  <c r="BD15" i="90"/>
  <c r="BB23" i="90"/>
  <c r="BB37" i="90"/>
  <c r="Q183" i="90"/>
  <c r="BB183" i="90"/>
  <c r="BE155" i="90"/>
  <c r="E40" i="11"/>
  <c r="E67" i="11"/>
  <c r="E68" i="11"/>
  <c r="C40" i="11"/>
  <c r="BE86" i="13"/>
  <c r="BD91" i="13"/>
  <c r="BD81" i="13"/>
  <c r="BD12" i="13"/>
  <c r="AC107" i="13"/>
  <c r="AC121" i="13"/>
  <c r="BB107" i="13"/>
  <c r="BB121" i="13"/>
  <c r="BD119" i="13"/>
  <c r="BE85" i="13"/>
  <c r="Q16" i="90"/>
  <c r="BD168" i="90"/>
  <c r="BD176" i="90"/>
  <c r="BD11" i="90"/>
  <c r="BB16" i="90"/>
  <c r="BD32" i="90"/>
  <c r="BD169" i="90"/>
  <c r="AC183" i="90"/>
  <c r="AC16" i="90"/>
  <c r="AC23" i="90"/>
  <c r="AC30" i="90"/>
  <c r="BD33" i="90"/>
  <c r="BD34" i="90"/>
  <c r="AQ183" i="90"/>
  <c r="BD13" i="90"/>
  <c r="BD14" i="90"/>
  <c r="AQ23" i="90"/>
  <c r="BD20" i="90"/>
  <c r="BD21" i="90"/>
  <c r="AQ30" i="90"/>
  <c r="BD27" i="90"/>
  <c r="BD28" i="90"/>
  <c r="AQ37" i="90"/>
  <c r="BD154" i="90"/>
  <c r="BB173" i="90"/>
  <c r="BD189" i="90"/>
  <c r="F65" i="11"/>
  <c r="BD151" i="90"/>
  <c r="AQ16" i="90"/>
  <c r="AC79" i="13"/>
  <c r="AQ37" i="13"/>
  <c r="AQ30" i="13"/>
  <c r="AQ85" i="13"/>
  <c r="BB37" i="13"/>
  <c r="BB30" i="13"/>
  <c r="BB85" i="13"/>
  <c r="H63" i="11"/>
  <c r="K63" i="11"/>
  <c r="BB79" i="13"/>
  <c r="AQ23" i="13"/>
  <c r="AQ79" i="13"/>
  <c r="AQ113" i="13"/>
  <c r="Q30" i="13"/>
  <c r="Q37" i="13"/>
  <c r="BB16" i="13"/>
  <c r="Q113" i="13"/>
  <c r="AC113" i="13"/>
  <c r="AQ107" i="13"/>
  <c r="AC23" i="13"/>
  <c r="BB23" i="13"/>
  <c r="AC16" i="13"/>
  <c r="BB113" i="13"/>
  <c r="AQ16" i="13"/>
  <c r="D53" i="11"/>
  <c r="Q16" i="13"/>
  <c r="Q79" i="13"/>
  <c r="Q23" i="13"/>
  <c r="F52" i="11"/>
  <c r="BD173" i="90"/>
  <c r="BC122" i="13"/>
  <c r="BC192" i="90"/>
  <c r="F66" i="11"/>
  <c r="L66" i="11"/>
  <c r="D45" i="11"/>
  <c r="D43" i="11"/>
  <c r="D44" i="11"/>
  <c r="F42" i="11"/>
  <c r="BD162" i="90"/>
  <c r="F46" i="11"/>
  <c r="BD92" i="13"/>
  <c r="D46" i="11"/>
  <c r="K46" i="11"/>
  <c r="D42" i="11"/>
  <c r="BD177" i="90"/>
  <c r="F59" i="11"/>
  <c r="L59" i="11"/>
  <c r="BD121" i="13"/>
  <c r="D65" i="11"/>
  <c r="K65" i="11"/>
  <c r="C85" i="11"/>
  <c r="BD107" i="13"/>
  <c r="D59" i="11"/>
  <c r="K59" i="11"/>
  <c r="BE156" i="90"/>
  <c r="C67" i="11"/>
  <c r="C68" i="11"/>
  <c r="BD37" i="13"/>
  <c r="D21" i="11"/>
  <c r="BD30" i="13"/>
  <c r="D20" i="11"/>
  <c r="Q156" i="90"/>
  <c r="Q192" i="90"/>
  <c r="BD191" i="90"/>
  <c r="AC156" i="90"/>
  <c r="AC192" i="90"/>
  <c r="F57" i="11"/>
  <c r="L57" i="11"/>
  <c r="F53" i="11"/>
  <c r="BD155" i="90"/>
  <c r="F39" i="11"/>
  <c r="BB156" i="90"/>
  <c r="BB192" i="90"/>
  <c r="AC86" i="13"/>
  <c r="AC122" i="13"/>
  <c r="BD23" i="90"/>
  <c r="F19" i="11"/>
  <c r="BD30" i="90"/>
  <c r="F20" i="11"/>
  <c r="AQ156" i="90"/>
  <c r="AQ192" i="90"/>
  <c r="BD37" i="90"/>
  <c r="F21" i="11"/>
  <c r="BD16" i="90"/>
  <c r="BD23" i="13"/>
  <c r="D19" i="11"/>
  <c r="D56" i="11"/>
  <c r="AQ86" i="13"/>
  <c r="AQ122" i="13"/>
  <c r="BD85" i="13"/>
  <c r="D39" i="11"/>
  <c r="BB86" i="13"/>
  <c r="BB122" i="13"/>
  <c r="D54" i="11"/>
  <c r="D57" i="11"/>
  <c r="K57" i="11"/>
  <c r="D27" i="11"/>
  <c r="BD16" i="13"/>
  <c r="D18" i="11"/>
  <c r="Q86" i="13"/>
  <c r="Q122" i="13"/>
  <c r="K50" i="11"/>
  <c r="L46" i="11"/>
  <c r="L65" i="11"/>
  <c r="D85" i="11"/>
  <c r="J4" i="11"/>
  <c r="L50" i="11"/>
  <c r="BD156" i="90"/>
  <c r="F18" i="11"/>
  <c r="J3" i="11"/>
  <c r="BD86" i="13"/>
  <c r="D40" i="11"/>
  <c r="J5" i="11"/>
  <c r="E85" i="11"/>
  <c r="F40" i="11"/>
  <c r="F67" i="11"/>
  <c r="F68" i="11"/>
  <c r="BD192" i="90"/>
  <c r="BC182" i="90"/>
  <c r="K40" i="11"/>
  <c r="D67" i="11"/>
  <c r="BD122" i="13"/>
  <c r="BC112" i="13"/>
  <c r="L40" i="11"/>
  <c r="BC113" i="13"/>
  <c r="H61" i="11"/>
  <c r="K61" i="11"/>
  <c r="C88" i="11"/>
  <c r="BC183" i="90"/>
  <c r="I61" i="11"/>
  <c r="I68" i="11"/>
  <c r="D88" i="11"/>
  <c r="BD182" i="90"/>
  <c r="D86" i="11"/>
  <c r="BD112" i="13"/>
  <c r="C86" i="11"/>
  <c r="D68" i="11"/>
  <c r="E88" i="11"/>
  <c r="E86" i="11"/>
  <c r="I5" i="11"/>
  <c r="H4" i="11"/>
  <c r="I4" i="11"/>
  <c r="L61" i="11"/>
  <c r="H68" i="11"/>
  <c r="C87" i="11"/>
  <c r="C89" i="11"/>
  <c r="K68" i="11"/>
  <c r="I3" i="11"/>
  <c r="H3" i="11"/>
  <c r="L68" i="11"/>
  <c r="D87" i="11"/>
  <c r="D89" i="11"/>
  <c r="E87" i="11"/>
  <c r="K3" i="11"/>
  <c r="C84" i="11"/>
  <c r="C90" i="11"/>
  <c r="E89" i="11"/>
  <c r="D84" i="11"/>
  <c r="D90" i="11"/>
  <c r="K4" i="11"/>
  <c r="C91" i="11"/>
  <c r="D91" i="11"/>
  <c r="E84" i="11"/>
  <c r="E90" i="11"/>
  <c r="I6" i="11"/>
  <c r="E91" i="11"/>
  <c r="J7" i="11"/>
</calcChain>
</file>

<file path=xl/comments1.xml><?xml version="1.0" encoding="utf-8"?>
<comments xmlns="http://schemas.openxmlformats.org/spreadsheetml/2006/main">
  <authors>
    <author xml:space="preserve">frank van den dungen </author>
  </authors>
  <commentList>
    <comment ref="E50" authorId="0" shapeId="0">
      <text>
        <r>
          <rPr>
            <sz val="8"/>
            <color indexed="81"/>
            <rFont val="Tahoma"/>
            <family val="2"/>
          </rPr>
          <t xml:space="preserve">frequentie: aantal malen dat een component aan een kerntaak gekoppeld is in deel C </t>
        </r>
      </text>
    </comment>
  </commentList>
</comments>
</file>

<file path=xl/sharedStrings.xml><?xml version="1.0" encoding="utf-8"?>
<sst xmlns="http://schemas.openxmlformats.org/spreadsheetml/2006/main" count="1608" uniqueCount="853">
  <si>
    <t>Totaal</t>
  </si>
  <si>
    <t xml:space="preserve">Totaal </t>
  </si>
  <si>
    <t>Rekenen</t>
  </si>
  <si>
    <t>Vrije ruimte (ZWZH)</t>
  </si>
  <si>
    <t>Nederlands</t>
  </si>
  <si>
    <t>Engels</t>
  </si>
  <si>
    <t>ZWZH</t>
  </si>
  <si>
    <t>huiswerk</t>
  </si>
  <si>
    <t>x</t>
  </si>
  <si>
    <t>niv 4</t>
  </si>
  <si>
    <t>Naam vestiging</t>
  </si>
  <si>
    <t>BPV</t>
  </si>
  <si>
    <t>SBU</t>
  </si>
  <si>
    <t>Roepnaam opleiding</t>
  </si>
  <si>
    <t>lj1</t>
  </si>
  <si>
    <t>Leerweg</t>
  </si>
  <si>
    <t>lj2</t>
  </si>
  <si>
    <t>Niveau</t>
  </si>
  <si>
    <t>Naam kwalificatie/uitstroom</t>
  </si>
  <si>
    <t>% vrije ruimte</t>
  </si>
  <si>
    <t>Ingevuld door</t>
  </si>
  <si>
    <t>groen = voldoet aan A3 kaders v&amp;i (= wettelijk minimum + 2,5% voor uitval/verzuim).</t>
  </si>
  <si>
    <t>rood = voldoet niet, minder uren gepland dan volgens A3 kaders v&amp;i.</t>
  </si>
  <si>
    <t>oranje = niet goed of fout, ter info dat ruim boven de 2,5% extra wordt gepland.</t>
  </si>
  <si>
    <t>lrjr 1</t>
  </si>
  <si>
    <t>lrjr 2</t>
  </si>
  <si>
    <t>Beroepsgericht</t>
  </si>
  <si>
    <t>AVO</t>
  </si>
  <si>
    <t>Examenuren</t>
  </si>
  <si>
    <t>Beroepsproeve (praktijkexamen+gesprek)</t>
  </si>
  <si>
    <t>Vrije ruimte (ander kd)</t>
  </si>
  <si>
    <t>Uren BPV</t>
  </si>
  <si>
    <t>geen norm per schooljaar, wel maximumpercentage over de totale opleiding</t>
  </si>
  <si>
    <t>Vrije ruimte in % van SBU</t>
  </si>
  <si>
    <t>Crebo:</t>
  </si>
  <si>
    <t>vakcode</t>
  </si>
  <si>
    <t>docentcode</t>
  </si>
  <si>
    <t>Beroepsproeve (praktijkex.+gesprek)</t>
  </si>
  <si>
    <t>Aantal klokuren
ZWZH per leerjaar</t>
  </si>
  <si>
    <t>Totaal AVO</t>
  </si>
  <si>
    <t>Totaal beroepsgericht</t>
  </si>
  <si>
    <t>BPV % van totale SBU</t>
  </si>
  <si>
    <t>Totaal /periode 1</t>
  </si>
  <si>
    <t>Totaal /periode 2</t>
  </si>
  <si>
    <t>Totaal /periode 3</t>
  </si>
  <si>
    <t>Totaal /periode 4</t>
  </si>
  <si>
    <t>Totaal examenuren</t>
  </si>
  <si>
    <t>Totaal vrije ruimte</t>
  </si>
  <si>
    <t>Totaal vrije ruimte ZWZH</t>
  </si>
  <si>
    <t>Totaal stage zonder POK</t>
  </si>
  <si>
    <t>Totaal BPV</t>
  </si>
  <si>
    <t>Totaal lesuren</t>
  </si>
  <si>
    <t>Zelfwerkzaamheid</t>
  </si>
  <si>
    <t>LOB</t>
  </si>
  <si>
    <t>Specifieke begeleiding</t>
  </si>
  <si>
    <t>Opleidingsplan</t>
  </si>
  <si>
    <t>Norm lj1</t>
  </si>
  <si>
    <t>Plan lj1</t>
  </si>
  <si>
    <t>Lj1</t>
  </si>
  <si>
    <t>Lj2</t>
  </si>
  <si>
    <t>Uitleg kleuren</t>
  </si>
  <si>
    <t>vastgestelde normuren</t>
  </si>
  <si>
    <t>gegevens uit tabbladen per leerjaar</t>
  </si>
  <si>
    <t>in te vullen basisgegevens ( zie ook tabbladen per leerjaar)</t>
  </si>
  <si>
    <t>aantal leerjaren</t>
  </si>
  <si>
    <t>niv 2</t>
  </si>
  <si>
    <t>niv 3</t>
  </si>
  <si>
    <t>min uren BPV totaal</t>
  </si>
  <si>
    <t>alle</t>
  </si>
  <si>
    <t>Opleidings
niveau</t>
  </si>
  <si>
    <t>alle gestart voor 01-08-14</t>
  </si>
  <si>
    <t>Aantal leerjaren</t>
  </si>
  <si>
    <t>Totaal geplande uren per opleiding</t>
  </si>
  <si>
    <t>Norm totaal</t>
  </si>
  <si>
    <t>getal moet exact kloppen</t>
  </si>
  <si>
    <t xml:space="preserve">incl. ca. 2,5 % uitval </t>
  </si>
  <si>
    <t>44/Herfstvakantie</t>
  </si>
  <si>
    <t>52-53 Kerstvakantie</t>
  </si>
  <si>
    <t>6 Voorjaarsvakantie</t>
  </si>
  <si>
    <t>12 studiedag en goede vrijdag</t>
  </si>
  <si>
    <t>13 2e paasdag</t>
  </si>
  <si>
    <t>17-18 Meivakantie</t>
  </si>
  <si>
    <t>20 2e pinksterdag</t>
  </si>
  <si>
    <t>aug</t>
  </si>
  <si>
    <t>sept</t>
  </si>
  <si>
    <t>okt</t>
  </si>
  <si>
    <t>nov</t>
  </si>
  <si>
    <t>dec</t>
  </si>
  <si>
    <t>jan</t>
  </si>
  <si>
    <t>febr</t>
  </si>
  <si>
    <t>mrt</t>
  </si>
  <si>
    <t>mei</t>
  </si>
  <si>
    <t>april</t>
  </si>
  <si>
    <t>juni</t>
  </si>
  <si>
    <t>juli</t>
  </si>
  <si>
    <t>Totaal lesuren per week/periode</t>
  </si>
  <si>
    <t xml:space="preserve">Individuele begeleiding </t>
  </si>
  <si>
    <t>uren/lln</t>
  </si>
  <si>
    <t>mentor/coachtijd (u/lln)</t>
  </si>
  <si>
    <t>BPV begeleiding (u/lln)</t>
  </si>
  <si>
    <t>Werkblad per leerjaar</t>
  </si>
  <si>
    <t>Uitgangspunten:</t>
  </si>
  <si>
    <t>Informatie aan leerlingen</t>
  </si>
  <si>
    <t>Informatie aan docenten</t>
  </si>
  <si>
    <t>Wat te doen bij meerdere klassen per opleiding/leerjaar?</t>
  </si>
  <si>
    <t>Wat te doen bij keuzevakken ?</t>
  </si>
  <si>
    <t>berekende kolommen</t>
  </si>
  <si>
    <t>Kolom B</t>
  </si>
  <si>
    <t>Kolom C</t>
  </si>
  <si>
    <t>Kolom BB</t>
  </si>
  <si>
    <t>Kolom BE</t>
  </si>
  <si>
    <t>berekende kolommen (tabbladen per leerjaar)</t>
  </si>
  <si>
    <t>Werkwijze vullen opleidingsplan</t>
  </si>
  <si>
    <t>Opmerkingen</t>
  </si>
  <si>
    <t>Helicon norm BOL ( incl. uitval/verzuim marge)</t>
  </si>
  <si>
    <t xml:space="preserve">Wettelijke norm BOL </t>
  </si>
  <si>
    <t>Wettelijke norm BBL</t>
  </si>
  <si>
    <t>Helicon norm BBL ( incl. uitval/verzuim marge)</t>
  </si>
  <si>
    <t>alle gestart voor 01-08-13</t>
  </si>
  <si>
    <t>Schema  urennormen BOL schooljaar 2015 - 2016</t>
  </si>
  <si>
    <t>Schema  urennormen BBL schooljaar 2015 - 2016</t>
  </si>
  <si>
    <t>Normuren</t>
  </si>
  <si>
    <t>Overig beroepsgericht</t>
  </si>
  <si>
    <t>Splitsingsfactor</t>
  </si>
  <si>
    <t>Leerjaar:</t>
  </si>
  <si>
    <t>Klascodes:</t>
  </si>
  <si>
    <t>Aantal leerlingen:</t>
  </si>
  <si>
    <t>Kolom F t/m BA</t>
  </si>
  <si>
    <t>Kolom Q,AC,AQ,BB</t>
  </si>
  <si>
    <t>Kolom BD</t>
  </si>
  <si>
    <t>Hier kan je de splitsingsfactor invullen. Het aantal leerlingen wat max. in een groep mag zitten bij de betreffende les.</t>
  </si>
  <si>
    <t>Controleer de totalen voor de zekerheid.</t>
  </si>
  <si>
    <t>De uren individuele begeleiding kunnen hier ingevuld worden om totaalbeeld van leerlinggebonden uren per leerjaar te krijgen.</t>
  </si>
  <si>
    <t xml:space="preserve">Vul bij de vakken die aan combinatieklassen worden gegeven bij docent in: "zie klas:…." </t>
  </si>
  <si>
    <t>De gehele lessentabel wordt overgenomen in Foleta, vanuit hier hebben docenten inzicht in lessen en taken.</t>
  </si>
  <si>
    <t>OPLEIDINGSPLAN</t>
  </si>
  <si>
    <t>Wat te doen bij te weinig regels per onderdeel?</t>
  </si>
  <si>
    <t>Evt. gespecifieerd naar kerntaak of thema. Vul onderstaand thema's / kerntaken in en noteer normuren.</t>
  </si>
  <si>
    <t>min. 20 %
max 59,9 %</t>
  </si>
  <si>
    <t>X</t>
  </si>
  <si>
    <t>min. 20 %
max. 59,9%</t>
  </si>
  <si>
    <t>entree</t>
  </si>
  <si>
    <t>min 60 %</t>
  </si>
  <si>
    <t>min 63 %</t>
  </si>
  <si>
    <t>https://vibe.mijnhelicon.nl/ssf/s/readFile/folderEntry/152407/2c90a9b34b3556d8014b3b279b425eaf/1422626626357/lastView/servicedocument%202%20-%20Overzicht%20examenduur%20per%20CREBO%202014-2015.xls</t>
  </si>
  <si>
    <t>Dit is de examenduur per CREBO 2014-2015. Voor AVO-examens kan er wat veranderen, als de tijden van de COE of onze Taalproeven worden aangepast.</t>
  </si>
  <si>
    <t>De Beroepsproeven veranderen niet meer tot de HKS-examens ingaan. Dus die tijden gelden in 2015-2016 gewoon nog.</t>
  </si>
  <si>
    <t>Rij 2-10</t>
  </si>
  <si>
    <t>Rij 32- 35</t>
  </si>
  <si>
    <t>Kolom D-F-G</t>
  </si>
  <si>
    <t>Rij 1-7/Kolom G-K</t>
  </si>
  <si>
    <t xml:space="preserve">Vul indien van toepassing de namen van de afgesproken onderwijsactiviteiten in, zoals deze zijn afgesproken in het afstemmingsoverleg per opleiding. </t>
  </si>
  <si>
    <t>Rij 17-21</t>
  </si>
  <si>
    <t>Rij 17-45 / Kolom C-E-G</t>
  </si>
  <si>
    <t xml:space="preserve">De uren in de kolommen planning kleuren rood wanneer niet voldaan is aan de norm, groen geeft aan dat er is voldaan aan de norm per onderdeel. </t>
  </si>
  <si>
    <t>Kolom B / Rij 2-3-4</t>
  </si>
  <si>
    <t>Kolom A /Rij  1-7</t>
  </si>
  <si>
    <t>klascombinaties, bijzonderheden, lokatiewens, doc.wens</t>
  </si>
  <si>
    <t>wensen, combinaties, bijzonderheden, lokatiewens, doc.wens</t>
  </si>
  <si>
    <t>Individuele begeleiding</t>
  </si>
  <si>
    <t>Analyse onderwijstijd</t>
  </si>
  <si>
    <t>Dit tabblad wordt in de toekomst gevuld met een format om de onderwijstijd per periode te analyseren zoals in de kwaliteitskalender opgenomen is.</t>
  </si>
  <si>
    <t>Voor aanvullende informatie over alle wettelijke eisen, zie de actuele informatie op Vibe</t>
  </si>
  <si>
    <t xml:space="preserve">Werkblad Totaal </t>
  </si>
  <si>
    <t>% BPV totale opleiding</t>
  </si>
  <si>
    <t>Zie voor overzicht examenduur per CREBO:</t>
  </si>
  <si>
    <t>groen = voldoet aan Helicon kaders v&amp;i (= wettelijk minimum + 2,5% voor uitval/verzuim).</t>
  </si>
  <si>
    <t>Norm lj2</t>
  </si>
  <si>
    <t>Plan lj2</t>
  </si>
  <si>
    <t>*</t>
  </si>
  <si>
    <t>**</t>
  </si>
  <si>
    <t>*: minimum is 20%, van de totale studiebelasting (alle leerjaren samen)</t>
  </si>
  <si>
    <t>Opm.</t>
  </si>
  <si>
    <t>*: Er is geen max., maar 100% mag niet. Dat wil niet zeggen dat 99% dan wel mag.</t>
  </si>
  <si>
    <t>Totaal LOB</t>
  </si>
  <si>
    <t>Nederlands/Engels/Rekenen</t>
  </si>
  <si>
    <t>SLB</t>
  </si>
  <si>
    <t>Mentor/coachuur</t>
  </si>
  <si>
    <t xml:space="preserve">Leerjaar 1 / 2 </t>
  </si>
  <si>
    <t xml:space="preserve">Leerjaar 2 </t>
  </si>
  <si>
    <t>556-570</t>
  </si>
  <si>
    <t>725-742</t>
  </si>
  <si>
    <t>615-630</t>
  </si>
  <si>
    <t>505-517</t>
  </si>
  <si>
    <t>625-640</t>
  </si>
  <si>
    <t>434-445</t>
  </si>
  <si>
    <t>1281/1312</t>
  </si>
  <si>
    <t>205-210</t>
  </si>
  <si>
    <t>min. onderwijs-
programma
(= BOT+BPV)</t>
  </si>
  <si>
    <t>min. BOT totaal</t>
  </si>
  <si>
    <t>min. BOT
1e jaar</t>
  </si>
  <si>
    <t>n.v.t.</t>
  </si>
  <si>
    <t>**:BPV mag geen 0 zijn maar er is geen minimum- of maximum BPV-uren voor de entree, alleen een minimum aan BOT en aan onderwijsprogramma (= BOT+BPV samen).</t>
  </si>
  <si>
    <t>min. BOT
2e jaar</t>
  </si>
  <si>
    <t>min. BOT
3e jaar</t>
  </si>
  <si>
    <t>min. BOT
4e jaar</t>
  </si>
  <si>
    <t>min uren BPV
1e jaar</t>
  </si>
  <si>
    <t>min uren BPV
2e jaar</t>
  </si>
  <si>
    <t>min uren BPV
3e jaar</t>
  </si>
  <si>
    <t>min uren BPV
4e jaar</t>
  </si>
  <si>
    <t>Marges BOT
jr 1</t>
  </si>
  <si>
    <t>Marges BOT
jr 2</t>
  </si>
  <si>
    <t>Marges BOT
jr 3</t>
  </si>
  <si>
    <t>Marges BOT
jr 4</t>
  </si>
  <si>
    <t>688-704</t>
  </si>
  <si>
    <t>432-442</t>
  </si>
  <si>
    <t>*:Voor opleidingen gestart voor 1-8-14 hanteren we nu ook 2,5% marge en niet meer de oude marge van de accountant. 
Min. BPV% is 20% van totale studiebelasting (alle leerjaren samen).</t>
  </si>
  <si>
    <t>Integraal - Helicon Onderwijs Service - Onderwijstijd, urennormen etc.</t>
  </si>
  <si>
    <t>Marges BOT</t>
  </si>
  <si>
    <t>BOT incl.
BPV</t>
  </si>
  <si>
    <t>BOT excl.                        
BPV</t>
  </si>
  <si>
    <t>TOTAAL BOT excl. BPV</t>
  </si>
  <si>
    <t>TOTAAL BOT incl. BPV</t>
  </si>
  <si>
    <t>BOT (incl. BPV)</t>
  </si>
  <si>
    <t>Totaal SBU (BOT+ZWZH)</t>
  </si>
  <si>
    <t>Begeleide onderwijsuren (BOT excl. BPV)</t>
  </si>
  <si>
    <t>komt niet voor in jaar 1</t>
  </si>
  <si>
    <t>Totaal beroepsgericht (incl. beroepsondersteunend)</t>
  </si>
  <si>
    <t>Overig beroepsgericht (incl. beroepsondersteunend)</t>
  </si>
  <si>
    <t>Sla het format als volgt op: code corresponderend met code in overzicht Opleidingsaanbod 2015-2016.</t>
  </si>
  <si>
    <t>Geef tabbladen evt. gewenste herkenbare namen.</t>
  </si>
  <si>
    <t>Opleidingsplannen kunnen geplaatst worden op Vibe: Integraal - MBO Toelating, Onderwijs en Examinering - Onderwijs MBO - Werkruimte Openbaar - Helicon Herontwerp MBO - 05. 2015-2016 Herontwerp-documenten vestigingen - map van je eigen vestiging - 01. Opleidingsplannen 2015-2016.</t>
  </si>
  <si>
    <t>Lesjaar bestaat uit 4 periodes zoals aangegeven in de vastgestelde vakantie-periode planning.</t>
  </si>
  <si>
    <t>Een lesuur is 60 minuten.</t>
  </si>
  <si>
    <t>Urennormen zijn overgenomen uit de Heliconkaders verkorten &amp; intensiveren d.d. 12-02-2015.</t>
  </si>
  <si>
    <t>In dit tabblad staan alle normuren per leerjaar vermeld, de geplande uren worden automatisch vanuit de andere tabbladen ingevuld:</t>
  </si>
  <si>
    <r>
      <t xml:space="preserve">Vul in het totaalblad </t>
    </r>
    <r>
      <rPr>
        <u/>
        <sz val="10"/>
        <rFont val="Arial"/>
        <family val="2"/>
      </rPr>
      <t>alleen</t>
    </r>
    <r>
      <rPr>
        <sz val="10"/>
        <rFont val="Arial"/>
        <family val="2"/>
      </rPr>
      <t xml:space="preserve"> de lichtrode vakken (basisgegevens) in, deze worden dan overgenomen in de tabbladen per leerjaar.</t>
    </r>
  </si>
  <si>
    <t>Vul in regels bij examenonderdelen de normuren in behorend bij het CREBO, deze zijn per CREBO verschillend en zijn te vinden via de link op Vibe.</t>
  </si>
  <si>
    <t>Deze uren komen automatisch uit de werkbladen per leerjaar.</t>
  </si>
  <si>
    <t>Het dashboard geeft aan of aan de totaalnormen voldaan is, deze gegevens staan ook onderaan de pagina vermeld.</t>
  </si>
  <si>
    <t>Vul per onderwijsactiviteit de normuren in indien deze reeds zijn vastgesteld. Deze uren worden automatisch in mindering gebracht op de totale uren beroepsgericht (incl. beroepsondersteunend en 2e MVT).</t>
  </si>
  <si>
    <t>Alle uren die in deze tabbladen ingevoerd worden, worden automatisch overgenomen op het totaalblad:</t>
  </si>
  <si>
    <t>Wanneer er onderwijsactiviteiten in het werkblad totaal gespecificeerd zijn worden deze automatisch overgenomen uit het totaalwerkblad.</t>
  </si>
  <si>
    <t>Basisgegevens kolom A, regel 1 t/m 6 worden automatisch gevuld vanuit totaalblad.</t>
  </si>
  <si>
    <t>Vul leerjaar,  klascodes en aantal leerlingen in.</t>
  </si>
  <si>
    <t>Vul opmerkingen in welke voor de roostering van belang zijn.</t>
  </si>
  <si>
    <t xml:space="preserve">Vul indien bekend de docentencode in van de (gewenste) docent, in kolom D evt. een 2e docent. </t>
  </si>
  <si>
    <r>
      <t xml:space="preserve">Vul de bijbehorende uren in, let op </t>
    </r>
    <r>
      <rPr>
        <b/>
        <sz val="10"/>
        <rFont val="Arial"/>
        <family val="2"/>
      </rPr>
      <t>geen uren in totaalkolommen invullen.</t>
    </r>
  </si>
  <si>
    <t>In deze totaalkolommen kan je niets invullen, hier berekend het werkblad de totalen per periode.</t>
  </si>
  <si>
    <t>Vul uren zelfwerkzaamheid in bij de vakken die het betreft, let op in kolom BB/ waar in kolom A huiswerk staat worden automatisch uren ingevuld om tot het totaal van 1600 SBU te komen.</t>
  </si>
  <si>
    <t>Hier staan de normuren genoteerd, deze zijn automatisch gevuld vanuit het totaalblad.</t>
  </si>
  <si>
    <t xml:space="preserve">Zijn er meer thema's bij een CREBO, kopieer dan een thema met bijbehorende regels en voeg met "gekopieerde cellen invoegen" direct onder andere thema in. </t>
  </si>
  <si>
    <t xml:space="preserve">Werkblad urennormen en wettelijke eisen : </t>
  </si>
  <si>
    <t>Totaaloverzicht van alle wettelijke en helicon urennormen met link naar actuele informatie op Vibe.</t>
  </si>
  <si>
    <t>Werkblad analyse onderwijstijd:</t>
  </si>
  <si>
    <t>Kopieer een regel en voeg in via " gekopieerde cellen invoegen" zodoende worden de formules meegenomen.</t>
  </si>
  <si>
    <t>Als het goed is zit er alleen verschil in docenten, kopieer een werkblad van een leerjaar.</t>
  </si>
  <si>
    <t>Vul bijv. in keuze en voer als opmerking in wat de inhoud zou kunnen zijn, voer bij docenten wel in welke docenten er lesgeven</t>
  </si>
  <si>
    <t>of vermeld onderaan wat de inhoud van de keuzevakken is met daarbij de gewenste roostercodes.</t>
  </si>
  <si>
    <t>Verberg evt. de weekkolommen en print alleen de info over vakken/docenten en totalen per periode. Afdrukbereik t/m totaal selecteren en staand afdrukken.</t>
  </si>
  <si>
    <t>De totalen per periode kunnen ook gebruikt worden voor de vergelijking planning en realisatie van uren voor de verantwoording per periode/jaar.</t>
  </si>
  <si>
    <t>BOT= begeleide onderwijstijd = begeleide onderwijsuren niet zijnde BPV-uren</t>
  </si>
  <si>
    <t>ter info, er is geen norm meer voor het BPV%, maar een norm voor het minimumaantal BPV-uren</t>
  </si>
  <si>
    <t xml:space="preserve">SBU: telt ZWZH+BOT (incl. BPV) automatisch op </t>
  </si>
  <si>
    <t>uren tellen niet mee als BOT</t>
  </si>
  <si>
    <t>Examen-BPV (2 weken)</t>
  </si>
  <si>
    <t>DASHBOARD</t>
  </si>
  <si>
    <t>CREBO</t>
  </si>
  <si>
    <t>Beroepsgericht (incl. beroeps-ondersteunend)</t>
  </si>
  <si>
    <t>vrij in te vullen ned/eng/rek</t>
  </si>
  <si>
    <t>Vrije ruimte (uit ander kd) BOT</t>
  </si>
  <si>
    <t>Vrije ruimte (ZWZH) geen BOT</t>
  </si>
  <si>
    <t>Beroepspraktijkvorming (met POK, bedrijf met Aequor-erkenning)</t>
  </si>
  <si>
    <t>Examen-BPV</t>
  </si>
  <si>
    <t>vrij in tevullen ned/eng/rek</t>
  </si>
  <si>
    <t>Stage (zonder POK, bedrijf zonder Aequor-erkenning)</t>
  </si>
  <si>
    <t>BPV (met POK, bedrijf met Aequor-erkenning)</t>
  </si>
  <si>
    <t>geen examens in jaar 1</t>
  </si>
  <si>
    <t>*Ga naar link op Vibe voor invullen exacte examenduur per CREBO</t>
  </si>
  <si>
    <t>Aantal klokuren
BOT (incl. BPV) per leerjaar</t>
  </si>
  <si>
    <t>geen norm per schooljaar, wel maximumpercentage (20%) over de totale opleiding (SBU = BOT+BPV+ZWZH samen)</t>
  </si>
  <si>
    <t>geen wettelijke norm per schooljaar, wel wettelijke norm voor totaal aantal BPV-uren en Helicon-norm per schooljaar</t>
  </si>
  <si>
    <t>Tabblad dekking kd (zelf toevoegen!!!):</t>
  </si>
  <si>
    <t xml:space="preserve">Per CREBO is er een tabblad 'Dekking kd' met alle onderdelen van het kwalificatiedossier. </t>
  </si>
  <si>
    <t>In dit tabblad vul je over de hele opleiding de dekking met de onderdelen uit het kd in (per onderdeel van het kd aankruisen in welke categorie van de opleiding het voorkomt).</t>
  </si>
  <si>
    <t>De tabbladen zijn te vinden op Vibe: Integraal &gt; MBO Toelating, Onderwijs en Examinering &gt; Onderwijs MBO &gt; Werkruimte Openbaar &gt; Helicon Herontwerp MBO &gt;</t>
  </si>
  <si>
    <t>05. 2015-2016 Herontwerp-documenten vestigingen (vullen voor komend schooljaar) &gt; 01. Formats opleidingsplannen (BOL en BBL) &gt; Tabbladen dekking kd 2015-2016</t>
  </si>
  <si>
    <t>Uren vrije ruimte incl. huiswerk</t>
  </si>
  <si>
    <t>Uren huiswerk</t>
  </si>
  <si>
    <t>Uren vrije ruimte excl. huiswerk</t>
  </si>
  <si>
    <t>2015-2016</t>
  </si>
  <si>
    <t>BOL</t>
  </si>
  <si>
    <t>In het Platform teamleiders mbo is afgesproken dat het voldoende is als in dit tabblad bij beroepsgericht 5 onderwerpen per leerjaar kunnen worden ingevuld.</t>
  </si>
  <si>
    <t>Heb je meer onderwerpen per leerjaar? In het tabblad per leerjaar kun meer onderwerpen kwijt. Je hoeft dan in het tabblad totaal geen onderwerpen in te vullen.</t>
  </si>
  <si>
    <t>Je mág elke week uren invullen maar je kunt bij een vak/thema/project o.i.d. ook een totaal per periode of totaal per jaar invullen.</t>
  </si>
  <si>
    <t>Start opleiding in schooljaar</t>
  </si>
  <si>
    <t>Marges BPV
jr 1</t>
  </si>
  <si>
    <t>Marges BPV
jr 2</t>
  </si>
  <si>
    <t>Marges BPV
jr 3</t>
  </si>
  <si>
    <t>Marges BPV
jr 4</t>
  </si>
  <si>
    <t>285-315</t>
  </si>
  <si>
    <t>446-492</t>
  </si>
  <si>
    <t>Rassenkennis 1</t>
  </si>
  <si>
    <t>Rassenkennis 2</t>
  </si>
  <si>
    <t>Voeding 1</t>
  </si>
  <si>
    <t>Huisvesting 1</t>
  </si>
  <si>
    <t>Gezondheid 1</t>
  </si>
  <si>
    <t>Techniek</t>
  </si>
  <si>
    <t>Verrijking</t>
  </si>
  <si>
    <t>Gezondheid 2</t>
  </si>
  <si>
    <t>Dierenspeciaalzaak</t>
  </si>
  <si>
    <t>Voortplanting</t>
  </si>
  <si>
    <t>Voeding 2</t>
  </si>
  <si>
    <t>Huisvesting 2</t>
  </si>
  <si>
    <t>Voorbereiding PvB</t>
  </si>
  <si>
    <t>Projecttijd</t>
  </si>
  <si>
    <t>1a Rassenkennis 1</t>
  </si>
  <si>
    <t>1b Hygiene</t>
  </si>
  <si>
    <t>1c Voeding 1</t>
  </si>
  <si>
    <t>1d Huisvesting 1</t>
  </si>
  <si>
    <t>1e Gezondheid 1</t>
  </si>
  <si>
    <t>1f Gedrag en Welzijn</t>
  </si>
  <si>
    <t>1g Techniek</t>
  </si>
  <si>
    <t>1h Verrijking</t>
  </si>
  <si>
    <t>1i Algemene verzorging</t>
  </si>
  <si>
    <t>Stagevoorbereiding (14 lu)</t>
  </si>
  <si>
    <t>Projecttijd (28 lu)</t>
  </si>
  <si>
    <t>1j Stagevoorbereiding+Projecttijd +Intro</t>
  </si>
  <si>
    <t>Introductiekamp (24 lu)</t>
  </si>
  <si>
    <t>Project Basisschool</t>
  </si>
  <si>
    <t>Intro</t>
  </si>
  <si>
    <t>beroepsgerichte leerlijn</t>
  </si>
  <si>
    <t>algemene leerlijn</t>
  </si>
  <si>
    <t>LOB leerlijn</t>
  </si>
  <si>
    <t>vrije ruimte uit ander dossier</t>
  </si>
  <si>
    <t>vrije ruimte ZZH</t>
  </si>
  <si>
    <t>HELICON STREEFNORM
MBO 1</t>
  </si>
  <si>
    <t>HELICON STREEFNORM
MBO 2</t>
  </si>
  <si>
    <t>HELICON STREEFNORM
MBO 3</t>
  </si>
  <si>
    <t>HELICON STREEFNORM
MBO 4</t>
  </si>
  <si>
    <t>KERN-
TAKEN</t>
  </si>
  <si>
    <t xml:space="preserve">WERKPROCESSEN
van de kerntaken </t>
  </si>
  <si>
    <t xml:space="preserve">1. Voert en verzorgt dieren </t>
  </si>
  <si>
    <t>1.1</t>
  </si>
  <si>
    <t xml:space="preserve">draagt zorg voor voer- en watervoorziening </t>
  </si>
  <si>
    <t>draagt onder begeleiding zorg voor de voer- en watervoorziening voor de jonge en volwassen dieren</t>
  </si>
  <si>
    <t>De kandidaat voert en verstrekt water aan de dieren volgens voerschema / opdracht. Hij controleert de uiterlijke kwaliteit van het voer, de passende voersoorten en water en de opname door het dier. Hij neemt problemen of afwijkingen waar en meldt ze aan de leidinggevende.</t>
  </si>
  <si>
    <t xml:space="preserve">is daarbij alert op dierenwelzijn </t>
  </si>
  <si>
    <t>werkt binnen de kaders van het voor het bedrijf geldende zorgsysteem</t>
  </si>
  <si>
    <t>zorgt voor de voermiddelen</t>
  </si>
  <si>
    <t>leidt het voerrantsoen af van het voerschema</t>
  </si>
  <si>
    <t>signaleert en meldt eventuele storingen in de werking van voerapparatuur en watervoorziening</t>
  </si>
  <si>
    <t>controleert de voer- en wateropname</t>
  </si>
  <si>
    <t xml:space="preserve">overlegt met zijn leidinggevende over de werkzaamheden </t>
  </si>
  <si>
    <t>signaleert knelpunten in het proces</t>
  </si>
  <si>
    <t xml:space="preserve">1.2 </t>
  </si>
  <si>
    <t xml:space="preserve">verzorgt dieren </t>
  </si>
  <si>
    <t>verzorgt onder begeleiding het exterieur van de jonge en volwassen dieren</t>
  </si>
  <si>
    <t xml:space="preserve">De kandidaat voert zelfstandig de handelingen uit behorende bij de dagelijkse verzorging, assisteert bij specialistische behandeling.   </t>
  </si>
  <si>
    <t xml:space="preserve">is daarbij alert op dierenwelzijn en diergezondheid </t>
  </si>
  <si>
    <t>werkt binnen de kaders van de voor het bedrijf geldende zorgsystemen</t>
  </si>
  <si>
    <t>assisteert deskundigen (onder anderen dierenarts) bij specialistische (be)handelingen, o.a. bij het geboorteproces</t>
  </si>
  <si>
    <t>1.3</t>
  </si>
  <si>
    <t xml:space="preserve">monitort dieren </t>
  </si>
  <si>
    <t xml:space="preserve">monitort op bedreven wijze de dieren </t>
  </si>
  <si>
    <t>De kandidaat let op diersignalen met betrekking tot dierenwelzijn en gezondheid en meldt afwijkingen.</t>
  </si>
  <si>
    <t xml:space="preserve">controleert daarbij de conditie van dieren en signaleert afwijkingen en ziekten </t>
  </si>
  <si>
    <t>werkt volgens procedures en voorschriften</t>
  </si>
  <si>
    <t>bij gesignaleerde afwijkingen raadpleegt hij de leidinggevende.</t>
  </si>
  <si>
    <t>1.4</t>
  </si>
  <si>
    <t xml:space="preserve">hanteert dieren </t>
  </si>
  <si>
    <t>hanteert dieren en verplaatst ze</t>
  </si>
  <si>
    <t>De kandidaat hanteert de dieren op de afgesproken manier binnen de wettelijke kaders.</t>
  </si>
  <si>
    <t>kiest hierbij voor de juiste materialen en middelen en gebruikt ze effectief</t>
  </si>
  <si>
    <t xml:space="preserve">voorkomt stress bij de dieren </t>
  </si>
  <si>
    <t>stimuleert gewenst gedrag en corrigeert ongewenst gedrag van dieren</t>
  </si>
  <si>
    <t>1.5</t>
  </si>
  <si>
    <t xml:space="preserve">registreert en rapporteert </t>
  </si>
  <si>
    <t>registreert gegevens met betrekking tot de voer- en watervoorziening en de voer- en wateropname</t>
  </si>
  <si>
    <t>De kandidaat registreert en rapporteert leesbaar en begrijpelijk handelingen en gesignaleerde afwijkingen binnen de bedrijfssystemen.</t>
  </si>
  <si>
    <t>werkt daarbij volgens procedures en voorschriften</t>
  </si>
  <si>
    <t>registreert ook relevante informatie m.b.t. de verrichte verzorgingswerkzaamheden</t>
  </si>
  <si>
    <t>rapporteert gegevens en bevindingen aan leidinggevende, collega’s en/of andere betrokkenen</t>
  </si>
  <si>
    <t>onderneemt actie bij het constateren van relevante afwijkingen</t>
  </si>
  <si>
    <t>2. Verzorgt leef- en werkomgeving</t>
  </si>
  <si>
    <t>2.1</t>
  </si>
  <si>
    <t>draagt zorg voor de hygiëne</t>
  </si>
  <si>
    <t xml:space="preserve">reinigt en ontsmet ruimten, apparatuur, materialen en vervoermiddelen, </t>
  </si>
  <si>
    <t>De kandidaat reinigt en ontsmet, ruimtes en hulpmiddelen volgens bedrijfsprocedure, zorgt voor de persoonlijke hygiëne en informeert bezoekers over de procedure</t>
  </si>
  <si>
    <t>werkt daarbij binnen de kaders van de voor het bedrijf geldende zorgsystemen en regelgeving</t>
  </si>
  <si>
    <t>zorgt voor persoonlijke hygiëne.</t>
  </si>
  <si>
    <t xml:space="preserve">informeert bezoekers over hygiënische maatregelen </t>
  </si>
  <si>
    <t>voert op aanwijzing extra hygiënische maatregelen uit ter voorkoming van (verspreiding van) ziekten</t>
  </si>
  <si>
    <t>overlegt met collega’s en leidinggevende over uit te voeren werkzaamheden</t>
  </si>
  <si>
    <t xml:space="preserve">onderhoudt leef- en werkomgeving </t>
  </si>
  <si>
    <t>realiseert een representatieve en veilige leef- en werkomgeving</t>
  </si>
  <si>
    <t>De kandidaat helpt mee aan het bijhouden van een representatieve, adequate en veilige omgeving voor dier en mens.</t>
  </si>
  <si>
    <t>helpt mee aan een adequate inrichting van de leefruimten en de (werk)omgeving</t>
  </si>
  <si>
    <t>verwijdert mest- en afvalstoffen</t>
  </si>
  <si>
    <t>verzorgt (erf)beplanting op het terrein</t>
  </si>
  <si>
    <t>regelt het binnenklimaat</t>
  </si>
  <si>
    <t>2.2</t>
  </si>
  <si>
    <t xml:space="preserve">signaleert en meldt onderhouds- en herstelwerkzaamheden </t>
  </si>
  <si>
    <t>voert zelf eenvoudige onderhouds- en herstelwerkzaamheden uit</t>
  </si>
  <si>
    <t>meldt eventuele problemen aan de leidinggevende</t>
  </si>
  <si>
    <t xml:space="preserve">SHL-cluster </t>
  </si>
  <si>
    <t>code</t>
  </si>
  <si>
    <t>SHL-COMPETENTIES</t>
  </si>
  <si>
    <t>freq.</t>
  </si>
  <si>
    <t>RUGGENGRAAT REFERENTIE
MBO 1</t>
  </si>
  <si>
    <t>RUGGENGRAAT REFERENTIE
MBO 2</t>
  </si>
  <si>
    <t>RUGGENGRAAT REFERENTIE
MBO 3</t>
  </si>
  <si>
    <t>RUGGENGRAAT REFERENTIE
MBO 4</t>
  </si>
  <si>
    <t xml:space="preserve">leiding geven en beslissen </t>
  </si>
  <si>
    <t>A</t>
  </si>
  <si>
    <t>Beslissen en activiteiten initiëren</t>
  </si>
  <si>
    <t>Beslissingen durven nemen</t>
  </si>
  <si>
    <t>Ik benoem als iets bijzonder is, en ik beslis mijn werk dan te onderbeken om mijn baas te waarschuwen</t>
  </si>
  <si>
    <t>ik benoem als verloop van werkzaamheden ongewoon genoeg zijn om mijn baas te waarschuwen - ik beslis of ik door kan gaan of het werk stil moet leggen</t>
  </si>
  <si>
    <t>ik neem het initiatief om, waar mogelijk in overleg, de werkzaamheden volgens de bedrijfsprocedures zodanig aan te passen dat fouten worden hersteld en voorkomen</t>
  </si>
  <si>
    <t>Ik beslis zelfstandig en neem initiatieven om te waarborgen dat passend gereageerd wordt en ingespeeld wordt op veranderende omstandigheden bij lopende processen waarvoor ik verantwoordelijk ben.</t>
  </si>
  <si>
    <t>Afgewogen risico's nemen</t>
  </si>
  <si>
    <t>Op eigen initiatief handelen</t>
  </si>
  <si>
    <t xml:space="preserve">Acties en activiteiten initiëren </t>
  </si>
  <si>
    <t>Zelfvertrouwen tonen</t>
  </si>
  <si>
    <t>Verantwoordelijkheid nemen voor eigen beslissingen en initiatieven</t>
  </si>
  <si>
    <t>B</t>
  </si>
  <si>
    <t>Aansturen</t>
  </si>
  <si>
    <t>Richting geven</t>
  </si>
  <si>
    <t>Ik waarschuw mijn baas, collega’s en aanwezigen als er zich ongewone situaties op het werk voordoen.</t>
  </si>
  <si>
    <t xml:space="preserve"> ik geef, waar nodig, veiligheidsinstructies aan medewerkers en aanwezigen.</t>
  </si>
  <si>
    <t>ik zorg voor veiligheids, ambo- en milieu-instructie en voer het bedrijfsbeleid uit; ik geef heldere inhoudelijke instructies/aanwijzingen aan collega´s; ik verdeel het werk goed over de mensen.</t>
  </si>
  <si>
    <t xml:space="preserve">Ik controleer de werkzaamheden van mijn medewerkers. Waar nodig pas ik in overleg met hen hun werkzaamheden aan. </t>
  </si>
  <si>
    <t>Functioneren van mensen controleren</t>
  </si>
  <si>
    <t>Instructies en aanwijzingen geven</t>
  </si>
  <si>
    <t>Uitoefenen van gezag</t>
  </si>
  <si>
    <t xml:space="preserve">Taken delegeren </t>
  </si>
  <si>
    <t>Anderen bevoegdheden en verantwoordelijkheden geven</t>
  </si>
  <si>
    <t>Diversiteit benutten</t>
  </si>
  <si>
    <t>C</t>
  </si>
  <si>
    <t>Begeleiden</t>
  </si>
  <si>
    <t>Adviseren</t>
  </si>
  <si>
    <t>ik accepteer begeleiding / ik laat me begeleiden door mijn baas</t>
  </si>
  <si>
    <t xml:space="preserve"> Ik geef klanten en minder ervaren collega’s informatie over de kern van mijn vak</t>
  </si>
  <si>
    <t>Ik stimuleer en motiveer mijn collega’s.</t>
  </si>
  <si>
    <t>Ik neem maatregelen om medewerkers te stimuleren en zich verder te ontwikkelen.</t>
  </si>
  <si>
    <t>Motiveren</t>
  </si>
  <si>
    <t>Coachen</t>
  </si>
  <si>
    <t>Anderen ontwikkelen</t>
  </si>
  <si>
    <t>ondersteunen en samenwerken</t>
  </si>
  <si>
    <t>D</t>
  </si>
  <si>
    <t xml:space="preserve">Aandacht en begrip tonen </t>
  </si>
  <si>
    <t>Interesse tonen</t>
  </si>
  <si>
    <t xml:space="preserve">Ik meld bij mijn baas wanneer ik merk dat er iets bijzonders aan de hand is met een collega. Ik geef aandacht aan mijn collega’s </t>
  </si>
  <si>
    <t xml:space="preserve"> Ik houd rekening met wat ik zeg en toon op de een of andere manier mijn medeleven wanneer er met een collega / klant iets aan de hand is.</t>
  </si>
  <si>
    <t xml:space="preserve">Ik reageer op een passende wijze wanneer het niet goed gaat met iemand of ontevreden is over de gang van zaken en maak dat bespreekbaar. </t>
  </si>
  <si>
    <t xml:space="preserve">Ik let actief op signalen van onvrede, tevredenheid en succes van anderen. Ik luister begripsvol en reageer passend op de gevoelens van anderen. </t>
  </si>
  <si>
    <t>Begrip hebben voor de standpunten en houding van anderen</t>
  </si>
  <si>
    <t>Je inleven in andermans gevoelens</t>
  </si>
  <si>
    <t>Luisteren</t>
  </si>
  <si>
    <t>Verdraagzaamheid en welwillendheid tonen</t>
  </si>
  <si>
    <t>Bezorgdheid tonen voor anderen</t>
  </si>
  <si>
    <t>Anderen steunen</t>
  </si>
  <si>
    <t>Zichzelf kennen en laten zien</t>
  </si>
  <si>
    <t>E</t>
  </si>
  <si>
    <t>Samenwerken &amp; overleggen</t>
  </si>
  <si>
    <t>Anderen raadplegen en betrekken</t>
  </si>
  <si>
    <t>ik ga op juiste wijze om met de mensen in mijn groep. Ik stem mijn werkzaamheden af op de groep</t>
  </si>
  <si>
    <t xml:space="preserve">Ik ga op juiste wijze om met de mensen, Ik lever mijn bijdrage aan werkoverleg en ik geef aan waar samenwerking nodig is </t>
  </si>
  <si>
    <t xml:space="preserve">ik neem het initiatief tot voldoende overleg met collega's / opdrachtgevers / klanten en ik zorg dat zij daarbij voldoende betrokken zijn / inbreng hebben. Ik bewaak een goede (werk)relatie met hen. </t>
  </si>
  <si>
    <t xml:space="preserve">ik neem het initiatief om samenwerking met en tussen medewerkers te stimuleren en te optimaliseren. Ik bevorder adequaat overleg en afstemming tussen alle betrokkenen. Ik bewaak de sfeer. </t>
  </si>
  <si>
    <t>Afstemmen</t>
  </si>
  <si>
    <t>Proactief informeren</t>
  </si>
  <si>
    <t>Openhartig en oprecht communiceren</t>
  </si>
  <si>
    <t xml:space="preserve">Bijdrage van anderen waarderen </t>
  </si>
  <si>
    <t xml:space="preserve">Bevorderen van teamgeest </t>
  </si>
  <si>
    <t>Aanpassen aan de groep</t>
  </si>
  <si>
    <t>F</t>
  </si>
  <si>
    <t>Ethisch en integer handelen</t>
  </si>
  <si>
    <t>Integer handelen</t>
  </si>
  <si>
    <t>Ik houd me aan de omgangsvormen en regels m.b.t. de mensen, de omgeving en het milieu die ik in mijn werk absoluut nooit mag overtreden.</t>
  </si>
  <si>
    <t xml:space="preserve"> Ik houd rekening met sociale gevoeligheden en ik vermijd kwetsend woordgebruik of kwetsende handelingen;ik vermijd handelingen die voorspelbaar milieu-/ omgevingsschade veroorzaken.</t>
  </si>
  <si>
    <t>Ik reageer alert op conflicten t.a.v. sociale normen en waarden en ik zorg dat overtredingen m.b.t. omgeving en milieu voorkomen worden.</t>
  </si>
  <si>
    <t>Ik zorg dat mensen binnen onze organisatie bekend zijn met onze normen en waarden en ik zorg dat zij getraind zijn hun gedrag hierdoor te laten leiden.</t>
  </si>
  <si>
    <t>Ethisch handelen</t>
  </si>
  <si>
    <t>Omgevingsverantwoord handelen</t>
  </si>
  <si>
    <t xml:space="preserve">Verschillen tussen mensen respecteren </t>
  </si>
  <si>
    <t xml:space="preserve">omgaan met anderen en presenteren </t>
  </si>
  <si>
    <t>G</t>
  </si>
  <si>
    <t>Relaties bouwen en netwerken</t>
  </si>
  <si>
    <t>Relaties opbouwen met mensen</t>
  </si>
  <si>
    <t>ik stel me voor en onthoud de namen en functies van de mensen met wie ik direct te maken heb en ik begroet ze bij een volgende gelegenheid</t>
  </si>
  <si>
    <t>Ik onthoud namen en functies van medewerkers, klanten en leiding-gevenden en ik onderhoud op eenvoudige wijze het contact met hen.</t>
  </si>
  <si>
    <t>Ik onderhoud contact met bestaande interne en externe relaties / klanten</t>
  </si>
  <si>
    <t>Ik hanteer verschillende methoden om contact te leggen en te onderhouden met bestaande en nieuwe relaties</t>
  </si>
  <si>
    <t>Relaties opbouwen op verschillende niveaus</t>
  </si>
  <si>
    <t>Relatienetwerk onderhouden en benutten</t>
  </si>
  <si>
    <t>Goede relatie behouden bij moeilijkheden</t>
  </si>
  <si>
    <t xml:space="preserve">Bemiddelen bij onenigheid </t>
  </si>
  <si>
    <t>H</t>
  </si>
  <si>
    <t>Overtuigen en beïnvloeden</t>
  </si>
  <si>
    <t>Indruk maken op anderen</t>
  </si>
  <si>
    <t xml:space="preserve">Ik geef aan of ik het met een standpunt eens of oneens ben en welke ik meer of minder belangrijk vind. </t>
  </si>
  <si>
    <t>Ik beïnvloed de zienswijze van mijn medewerkers / klanten door pro- en contra-argumenten aan te voeren en het belang dat ik daar aan hecht te benadrukken.</t>
  </si>
  <si>
    <t>k beïnvloed de zienswijze van medewerkers / opdrachtgevers / klanten door met gezag te spreken, argumenten aan te voeren en te onderbouwen, te weerleggen, en daarbij gevoelens te betrekken.</t>
  </si>
  <si>
    <t>Ideeën en meningen naar voren brengen en onderbouwen</t>
  </si>
  <si>
    <t>Emoties aanspreken</t>
  </si>
  <si>
    <t>Gesprekken richting geven</t>
  </si>
  <si>
    <t>Onderhandelen</t>
  </si>
  <si>
    <t>Overeenstemming nastreven</t>
  </si>
  <si>
    <t>I</t>
  </si>
  <si>
    <t>Presenteren</t>
  </si>
  <si>
    <t>Duidelijk uitleggen en toelichten</t>
  </si>
  <si>
    <t>Ik presenteer mijzelf in een groep en ik vertel desgevraagd wat en hoe ik iets doe.</t>
  </si>
  <si>
    <t xml:space="preserve"> Ik presenteer met behulp van een presentatie een eenvoudig standpunt over een eenvoudig onderwerp kernachtig en duidelijk en beantwoord daarover eenvoudige vragen. </t>
  </si>
  <si>
    <t>Ik benoem, zet uiteen en licht toe met als zonder presentatiehulpmiddelen de kern van een reguliere kwestie en beantwoord daarover vragen op hoofdlijnen.</t>
  </si>
  <si>
    <t>Ik beheers voldoende technieken en vaardigheden om een essentiële boodschap over een willekeurig onderwerp over te brengen op een publiek</t>
  </si>
  <si>
    <t>Onderhoudend communiceren</t>
  </si>
  <si>
    <t xml:space="preserve">Kernachtig communiceren </t>
  </si>
  <si>
    <t>Betrouwbaarheid en deskundigheid uitstralen</t>
  </si>
  <si>
    <t>Enthousiasme uitstralen</t>
  </si>
  <si>
    <t>Humor gebruiken</t>
  </si>
  <si>
    <t>Op de toehoorder(s) / toeschouwer(s) inspelen</t>
  </si>
  <si>
    <t>analyseren en interpreteren</t>
  </si>
  <si>
    <t>J</t>
  </si>
  <si>
    <t>Formuleren en rapporteren</t>
  </si>
  <si>
    <t>Nauwkeurig en volledig rapporteren</t>
  </si>
  <si>
    <t xml:space="preserve"> Ik schrijf mijn personalia en een korte vraag of melding correct en leesbaar. vragen / eenvoudige e-mail. Ik verwoord informatie volledig en correct in eenvoudige schriftelijk berichtjes. 
</t>
  </si>
  <si>
    <t xml:space="preserve">Ik informeer collega's en publiek mondeling kort en bondig over het werk. Ik beant-woord eenvoudige vragen / eenvoudige e-mail. Ik verwoord informatie volledig en correct in eenvoudige schriftelijk berichtjes. 
</t>
  </si>
  <si>
    <t xml:space="preserve">Ik onderscheid feiten en meningen en hoofd- en bijzaken. Ik breng structuur aan in een zakelijke, rapportage of instructie. Ik druk me mondeling en schriftelijk correct uit in een zakelijke stijl. ik neem op vlotte wijze deel aan gesprekken en overleg </t>
  </si>
  <si>
    <t xml:space="preserve">Ik breng structuur in een betoog met het oog op doel en publiek en ik hanteer daarbij een passende stijl en taalgebruik .
Ik neem deel aan gesprekken en openbare discussies over complexe of specialistische onderwerpen uit mijn vakgebied. Ik kan schriftelijke teksten over mijn vakgebied samenstellen, samenvatten en aanpassen / verbeteren 
</t>
  </si>
  <si>
    <t>Structuur aanbrengen</t>
  </si>
  <si>
    <t>Vlot en bondig formuleren</t>
  </si>
  <si>
    <t>Correct formuleren</t>
  </si>
  <si>
    <t>Communicatie op de ontvanger(s) richten</t>
  </si>
  <si>
    <t>Aantrekkelijk en boeiend formuleren</t>
  </si>
  <si>
    <t>K</t>
  </si>
  <si>
    <t>Vakdeskundigheid toepassen</t>
  </si>
  <si>
    <t>Vakspecifieke fysieke kwaliteiten tonen</t>
  </si>
  <si>
    <t>Ik werk in een vlot tempo door; ik voer eenvoudige routinematige beroepshandelingen correct uit.</t>
  </si>
  <si>
    <t>Ik werk in een vlot tempo en kan met kleine wijzigingen omgaan; ik voer eenvoudige taken goed en accuraat uit en maak daarbij gebruik van eerdere ervaringen.</t>
  </si>
  <si>
    <t>Ik werk snel en reageer snel op wijzigingen in de werkzaamheden, ik werk precies en gebruik eerdere ervaringen; ik benoem snel wat de standaard-werkzaamheden inhouden en draag dit gemakkelijk over aan anderen.</t>
  </si>
  <si>
    <t xml:space="preserve">Ik werk accuraat, werk lang en stevig door ook bij het uitvoeren van meerdere specialistische en ingewikkelde taken.; ik schat bekende en onbekende werkzaamheden goed in; Ik benoem nieuwe ontwikkelingen in mijn vakgebied. Ik pas mijn kennis en ervaring toe, deel die met anderen en draag die waar nodig over. </t>
  </si>
  <si>
    <t>Vakspecifieke manuele vaardigheden aanwenden</t>
  </si>
  <si>
    <t>Vakspecifieke mentale vermogens aanwenden</t>
  </si>
  <si>
    <t>Gevoel voor ruimte en richting tonen</t>
  </si>
  <si>
    <t>Expertise delen</t>
  </si>
  <si>
    <t>L</t>
  </si>
  <si>
    <t>Materialen &amp; middelen inzetten</t>
  </si>
  <si>
    <t>Geschikte materialen en middelen kiezen</t>
  </si>
  <si>
    <t>Ik zorg er voor dat ik de persoonlijke beschermingsmiddelen en gereed-schappen meeneem die ik nodig heb en ik ga zorgzaam om met materialen en middelen.</t>
  </si>
  <si>
    <t>Ik zorg er voor dat ik benodigde materialen en middelen bij me heb; ik let er op dat materialen en middelen op de geëigende manier gebruikt worden; ik zorg voor onderhoud en opslag van de mij toevertrouwde materialen en middelen.</t>
  </si>
  <si>
    <t>Ik overzie aard en omvang van standaard-werk en bepaal op basis daarvan welke de meest geschikte materialen en middelen daarvoor zijn. Ik draag zorg voor goede instructie , juist gebruik, onderhoud en opslag van materialen en middelen.</t>
  </si>
  <si>
    <t>Ik kies op basis van de werkzaamheden, de planning, in te zetten personeel en het onder-nemings-beleid welke materialen en middelen binnen de organisatie nodig zijn en maak de afweging welke aangeschaft en welke ingehuurd worden.</t>
  </si>
  <si>
    <t>Materialen en middelen efficiënt gebruiken</t>
  </si>
  <si>
    <t>Materialen en middelen doeltreffend gebruiken</t>
  </si>
  <si>
    <t>Goed zorgdragen voor materialen en middelen</t>
  </si>
  <si>
    <t>M</t>
  </si>
  <si>
    <t>Analyseren</t>
  </si>
  <si>
    <t>Gegevens controleren een aannames toetsen</t>
  </si>
  <si>
    <t xml:space="preserve">Ik herken belangrijke informatie en kan deze informatie veilig bewaren. </t>
  </si>
  <si>
    <t xml:space="preserve"> Ik verzamel systematisch gegevens en sla deze op voor het gebruik door anderen</t>
  </si>
  <si>
    <t xml:space="preserve">Ik check gegevens en doe op basis daarvan verbetervoorstellen voor </t>
  </si>
  <si>
    <t xml:space="preserve">Ik selecteer betrouwbare informatiebronnen, vergelijk ze met elkaar en doe op basis van de verbetervoorstellen voor mijn werkzaamheden. </t>
  </si>
  <si>
    <t>Informatie uiteenrafelen</t>
  </si>
  <si>
    <t>Conclusies trekken</t>
  </si>
  <si>
    <t>Verbanden leggen</t>
  </si>
  <si>
    <t>Informatie genereren uit gegevens</t>
  </si>
  <si>
    <t>Oplossingen voor problemen bedenken</t>
  </si>
  <si>
    <t>creëren en conceptualiseren</t>
  </si>
  <si>
    <t>N</t>
  </si>
  <si>
    <t>Onderzoeken</t>
  </si>
  <si>
    <t>Informatie achterhalen</t>
  </si>
  <si>
    <t>Ik haal in opdracht eenvoudige informatie uit een aangereikt handboek, tijdschrift, of webpagina en dergelijke.</t>
  </si>
  <si>
    <t xml:space="preserve"> Ik vind zelfstandig eenvoudige informatie in een beperkte set bekende handboeken, tijdschriften, webpagina’s, experts, etc..</t>
  </si>
  <si>
    <t>Ik zoek naar mogelijke oorzaken van fouten; ik gebruik daarbij informatie uit nationale tijdschriften, handboeken, vakbladen, experts, Internet en selecteer op bruikbaarheid</t>
  </si>
  <si>
    <t>Ik doe systematisch onderzoek naar curatieve en preventieve oplossingen voor manco’s op het bedrijf..Ik zoek daarvoor structureel informatie op over complexe onderwerpen en specialismen in de belangrijkste vakbladen en nationale en Engelstalige websites en populair wetenschappelijke tijdschriften</t>
  </si>
  <si>
    <t>Vanuit meerdere invalshoeken kijken</t>
  </si>
  <si>
    <t>Openstaan voor nieuwe informatie</t>
  </si>
  <si>
    <t>O</t>
  </si>
  <si>
    <t>Creëren en innoveren</t>
  </si>
  <si>
    <t>Vernieuwend en creatief handelen</t>
  </si>
  <si>
    <t>Ik geef desgevraagd mijn mening over eenvoudige verbeteringen</t>
  </si>
  <si>
    <t xml:space="preserve">Ik lever een eenvoudige bijdrage aan overleg over verbeteringen; ik merk eenvoudige mogelijkheden voor verbetering op. </t>
  </si>
  <si>
    <t xml:space="preserve">Ik doe voorstellen om veel voorkomende fouten / tekorten te voorkomen; ik attendeer mijn team / klant / opdrachtgever op verbetermogelijkheden van standaardproducten en werkwijzen.
Ik benoem ideeën hoe het anders kan en deel die met anderen. </t>
  </si>
  <si>
    <t>Ik formuleer relevante verbeteringen van aanwezige producten en werkwijzen op het bedrijf. Vanuit een optimaliseringvisie stel ik de koers bij voor een verbeterde markt-positionering van het bedrijf.</t>
  </si>
  <si>
    <t>Verandering zoeken en introduceren</t>
  </si>
  <si>
    <t>Toekomstvisie laten zien</t>
  </si>
  <si>
    <t>Toekomstgerichte strategie(ën) ontwikkelen</t>
  </si>
  <si>
    <t>P</t>
  </si>
  <si>
    <t>Leren</t>
  </si>
  <si>
    <t>Vakkennis en -vaardigheden bijhouden</t>
  </si>
  <si>
    <t>Ik volg aanwijzingen op om mijn leren te verbeteren, mijn leervaardig-heden verder te ontwikke-len..Ik leer van fouten en probeer ze te voorkomen</t>
  </si>
  <si>
    <t>Ik corrigeer mezelf wanneer ik een fout maak, volg aanwijzingen op om herhaling te vermijden; Ik wil graag nieuwe vakkennis en vakvaardigheden leren ook al kost me dat moeite. Ik leer op die manieren die bij mij het beste werken.</t>
  </si>
  <si>
    <t>Ik onderneem acties om fouten te voorkomen Ik hou mijn vakkennis op peil door ontwikkelingen te volgen in de branche, in het beroepenveld, leer nieuwe dingen en informeer mijn team hierover. Ik hou mijn leerresul-
taten in de gaten en vraag hulp als die niet zijn zoals ik wil.</t>
  </si>
  <si>
    <t xml:space="preserve">Ik neem effectieve, verbeterende en preventieve maatregelen om fouten / tekorten binnen de organisatie te verminderen en te voorkomen; ik organiseer instructie en trainingen; ik volg de ontwikkelingen in het vakdomein en in de maatschap-pij. ik motiveer mijzelf om te leren. Ik leer om kennis te gebruiken, mijn eigen ideeën verder ontwikkelen en maak gebruik van ‘vakdeskundige groepen’ </t>
  </si>
  <si>
    <t>Zichzelf verder willen ontwikkelen</t>
  </si>
  <si>
    <t>Leren van feedback en fouten</t>
  </si>
  <si>
    <t xml:space="preserve">organiseren en uitvoeren </t>
  </si>
  <si>
    <t>Q</t>
  </si>
  <si>
    <t>Plannen en organiseren</t>
  </si>
  <si>
    <t>Doelen en prioriteiten stellen</t>
  </si>
  <si>
    <t>Ik bereid mijn werk voor zodat ik mijn handelingen op volgorde kan verrichten; Ik meld het als werk niet op tijd af zal zijn</t>
  </si>
  <si>
    <t xml:space="preserve"> Ik bereid mijn werk voor zodat ik mijn handeling-en op volgorde kan verrichten; ik houd in de gaten of ik voldoende opschiet en ik meld tijdig als het werk niet op tijd af zal zijn.</t>
  </si>
  <si>
    <t>Ik stel prioriteiten in de voorberei-ding van mijn werkzaamheden zodat er goed doorgewerkt kan worden; ik bewaak de planning van de dagelijkse werkzaamheden en stel de planning zonodig bij.</t>
  </si>
  <si>
    <t>Ik coördineer en adviseer de organisatie over de inzet van mensen, middelen en materialen op basis van een planning voor één of meerdere maanden; Ik voorspel de voortgang op basis van resultaten en stel prioriteiten bij onvoorziene omstandigheden om de geplande doelen te behalen.</t>
  </si>
  <si>
    <t>Tijd indelen</t>
  </si>
  <si>
    <t>Activiteiten plannen</t>
  </si>
  <si>
    <t>Mensen &amp; middelen organiseren</t>
  </si>
  <si>
    <t>Voortgang bewaken</t>
  </si>
  <si>
    <t>R</t>
  </si>
  <si>
    <t>Op de behoeften en verwachtingen van de "klant" richten</t>
  </si>
  <si>
    <t>Behoeften en verwachtingen achterhalen</t>
  </si>
  <si>
    <t xml:space="preserve">ik vind klanten belangrijk en ik verwijs ze goed door als ze vragen of opmerkingen hebben </t>
  </si>
  <si>
    <t>ik hou in mijn gedrag rekening met klanten, ik reageer passend op vragen / klachten van klanten voor zover dat in mijn bereik ligt en ik verwijs ze anders door naar iemand die ze wel kan helpen.</t>
  </si>
  <si>
    <t>ik achterhaal de essentie van vragen / klachten van mijn klanten en ik reageer daar direct adequaat of ik breng ze in contact met iemand die ze wel kan helpen.</t>
  </si>
  <si>
    <t xml:space="preserve">Ik herken signalen van de klant en kies per geval een passende aanpak om de klanttevredenheid te verhogen. Ik vertaal de aanpak in een beleid op het bedrijf </t>
  </si>
  <si>
    <t>Aansluiten bij behoeften en verwachtingen</t>
  </si>
  <si>
    <t>Klant-tevredenheid in de gaten houden</t>
  </si>
  <si>
    <t>S</t>
  </si>
  <si>
    <t>Kwaliteit leveren</t>
  </si>
  <si>
    <t>Kwaliteits- en productiviteitsnormen formuleren</t>
  </si>
  <si>
    <t>Ik volg de kwaliteitsprocedures zodat ik zonder fouten binnen de gestelde tijd klaar ben.</t>
  </si>
  <si>
    <t>Ik werk systematisch binnen de daartoe gestelde tijd en let daarbij zorgvuldig op de punten die kritisch zijn voor de kwaliteit</t>
  </si>
  <si>
    <t>Ik werk binnen de tijdsplanning volgens de afgesproken normen en ik controleer tussentijds op kritische punten om de kwaliteit te waarborgen</t>
  </si>
  <si>
    <t xml:space="preserve">Ik pas systematisch een kwaliteitszorgsysteem toe en formuleer productie- en kwaliteitsnormen en stem ze op elkaar af </t>
  </si>
  <si>
    <t xml:space="preserve">Productiviteitsniveaus halen </t>
  </si>
  <si>
    <t>Kwaliteitsniveaus halen</t>
  </si>
  <si>
    <t>Systematisch werken</t>
  </si>
  <si>
    <t>Kwaliteits- en productiviteitsniveaus bewaken</t>
  </si>
  <si>
    <t>T</t>
  </si>
  <si>
    <t>Instructies en procedures opvolgen</t>
  </si>
  <si>
    <t>Instructies opvolgen</t>
  </si>
  <si>
    <t>Ik werk volgens eenvoudige instructies en procedures en de door mijn chef gegeven veiligheidsinstructie</t>
  </si>
  <si>
    <t>ik volg nauwkeurig de voorgeschreven procedures op mijn werk en ik ben daarbij alert op veiligheidsrisico's.</t>
  </si>
  <si>
    <t>Ik neem maatregelen om te zorgen dat de medewerkers volgens geldende instructies en procedures werken, waarbij gelet wordt op naleving van veiligheidsvoorschriften en andere regels.</t>
  </si>
  <si>
    <t xml:space="preserve">Ik draag zorg voor een cultuur op het bedrijf, waarbinnen instructies procedures, veiligheidsbeleid en andere wettelijke regelingen als vanzelfsprekend opgevolgd en toegepast worden. </t>
  </si>
  <si>
    <t>Werken conform voorgeschreven procedures</t>
  </si>
  <si>
    <t>Discipline tonen</t>
  </si>
  <si>
    <t>Werken conform veiligheidsvoorschriften</t>
  </si>
  <si>
    <t>Werken overeenkomstig de wettelijke richtlijnen</t>
  </si>
  <si>
    <t xml:space="preserve">aanpassen en aankunnen </t>
  </si>
  <si>
    <t>U</t>
  </si>
  <si>
    <t>Omgaan met verandering en aanpassen</t>
  </si>
  <si>
    <t>Aanpassen aan veranderde omstandigheden</t>
  </si>
  <si>
    <t>Ik pas mijn werk aan bij nieuwe instructies en ik ga positief om met kleine verande-
ringen</t>
  </si>
  <si>
    <t xml:space="preserve">Ik pas me aan aan nieuwe mensen, en pas nieuwe methoden of andere veranderingen toe in mijn werk. </t>
  </si>
  <si>
    <t xml:space="preserve">Ik benut nieuwe ideeën voor mijn werk en mijn bedrijf. Ik red mijzelf daardoor in nieuwe situaties.
Ik pas mij zakelijk gezien snel aan aan nieuwe mensen. </t>
  </si>
  <si>
    <t xml:space="preserve">ik speel constructief in op nieuwe ideeën en kansen voor mijn werk en mijn bedrijf. Ik organiseer deze nieuwe ontwikkeling zodanig dat de diversiteit tussen mensen wordt benut en rekening wordt gehouden met verande-rende omstandig-heden en onzeker-heden. </t>
  </si>
  <si>
    <t>Nieuwe ideeën accepteren</t>
  </si>
  <si>
    <t>Omgaan met onduidelijkheid en onzekerheid</t>
  </si>
  <si>
    <t>Met diversiteit (tussen mensen) omgaan</t>
  </si>
  <si>
    <t>V</t>
  </si>
  <si>
    <t>Met druk en tegenslag omgaan</t>
  </si>
  <si>
    <t>Effectief blijven presteren onder druk</t>
  </si>
  <si>
    <t>Ik raak niet in paniek en werk door</t>
  </si>
  <si>
    <t xml:space="preserve"> Ik laat me niet uit het veld slaan door druk, kritiek of tegenslag en werk door. </t>
  </si>
  <si>
    <t>Ik vang extra werkdruk of een tegenslag effectief op en stevige kritiek gebruik ik om mijn werk te verbeteren.</t>
  </si>
  <si>
    <t xml:space="preserve">Ik raak niet uit balans door een periode van aanhoudende werkdruk. Ik en mijn team blijven presteren. </t>
  </si>
  <si>
    <t>Gevoelens onder controle houden</t>
  </si>
  <si>
    <t>Een positieve kijk houden</t>
  </si>
  <si>
    <t>Constructief omgaan met kritiek</t>
  </si>
  <si>
    <t>Grenzen stellen</t>
  </si>
  <si>
    <t>Werk en privé in evenwicht brengen</t>
  </si>
  <si>
    <t>ondernemen en presteren</t>
  </si>
  <si>
    <t>W</t>
  </si>
  <si>
    <t>Gedrevenheid en ambitie tonen</t>
  </si>
  <si>
    <t>Uitdagingen aanvaarden</t>
  </si>
  <si>
    <t>Ik laat zien wat ik waard ben</t>
  </si>
  <si>
    <t>Ik doe mijn werk goed en wil hiermee een voorbeeld zijn voor collega’s.</t>
  </si>
  <si>
    <t xml:space="preserve">Het werk dat ik doe, doe ik goed en ik stimuleer anderen om dat ook te doen. </t>
  </si>
  <si>
    <t xml:space="preserve">Ik ben gericht op het vinden van een zo goed mogelijke baan of functie in de organisatie te krijgen. </t>
  </si>
  <si>
    <t>Taken en verantwoordelijkheden naar je toe trekken</t>
  </si>
  <si>
    <t>Zichzelf actief beschikbaar stellen</t>
  </si>
  <si>
    <t>Geestdrift tonen</t>
  </si>
  <si>
    <t>Successen willen boeken</t>
  </si>
  <si>
    <t>Vooruit willen komen in de organisatie</t>
  </si>
  <si>
    <t>Ondernemend en commercieel handelen</t>
  </si>
  <si>
    <t>Kansen en mogelijkheden identificeren en creëren</t>
  </si>
  <si>
    <t>Ik laat zien dat ik iets leuk vind.</t>
  </si>
  <si>
    <t>Ik werk mee aan het benutten van kansen als het voordeel oplevert voor de organisatie</t>
  </si>
  <si>
    <t>Ik heb oog voor kansen en ik denk mee over de commerciële haalbaar heid van nieuwe producten en diensten</t>
  </si>
  <si>
    <t xml:space="preserve">Ik ben alert op trends en vertaal deze naar kansen voor de organisatie. Ik schat de commerciële potentie in. </t>
  </si>
  <si>
    <t>Kansen en mogelijkheden benutten</t>
  </si>
  <si>
    <t>De markt en de spelers daarin kennen</t>
  </si>
  <si>
    <t>Uitbouwen van de commerciële positie van de organisatie</t>
  </si>
  <si>
    <t>Y</t>
  </si>
  <si>
    <t>Bedrijfsmatig handelen</t>
  </si>
  <si>
    <t>Kostenbewust handelen</t>
  </si>
  <si>
    <t>Ik werk zoveel mogelijk foutloos en voorkom verspilling van zaken waarmee ik werk.</t>
  </si>
  <si>
    <t>Ik kan benoemen hoeveel iets kost en probeer de kosten zo laag mogelijk te houden</t>
  </si>
  <si>
    <t xml:space="preserve">Ik weeg af tussen directe en indirecte kosten en stuur mijn werk bij om extra kosten te voorkomen. </t>
  </si>
  <si>
    <t xml:space="preserve">Ik stuur op efficiëntie in mijn werk en vertaal dat naar verbeteringen voor operationeel beleid. </t>
  </si>
  <si>
    <t>Financieel bewustzijn tonen</t>
  </si>
  <si>
    <t>Inzicht tonen in de dynamiek van de organisatie</t>
  </si>
  <si>
    <t>NEDERLANDS</t>
  </si>
  <si>
    <t>Generieke niveau-eisen uit Referentiekader taal en rekenen (Meijerink)</t>
  </si>
  <si>
    <t>Mondelinge
taalvaardigheid</t>
  </si>
  <si>
    <t>2F</t>
  </si>
  <si>
    <t>Gesprekken</t>
  </si>
  <si>
    <t>Kan in gesprekken over alledaagse en niet alledaagse onderwerpen uit leefwereld en (beroeps) opleiding uiting geven aan persoonlijke meningen, kan informatie uitwisselen en gevoelens onder woorden brengen.</t>
  </si>
  <si>
    <t xml:space="preserve">Luisteren </t>
  </si>
  <si>
    <t>Kan luisteren naar teksten over alledaagse onderwerpen, onderwerpen die aansluiten bij de leefwereld van de leerling of die verder van de leerling af staan.</t>
  </si>
  <si>
    <t>Spreken</t>
  </si>
  <si>
    <t>Kan redelijk vloeiend en helder ervaringen, gebeurtenissen, meningen, verwachtingen, gevoelens onder woorden brengen over onderwerpen uit de (beroeps)opleiding en van maatschappelijke aard.</t>
  </si>
  <si>
    <t>Lezen</t>
  </si>
  <si>
    <t>Kan teksten lezen over alledaagse onderwerpen, onderwerpen die aansluiten bij de leefwereld van de leerling en over onderwerpen die verder van de leerling afstaan.</t>
  </si>
  <si>
    <t>Schrijven</t>
  </si>
  <si>
    <t xml:space="preserve">Schrijven </t>
  </si>
  <si>
    <t>Kan samenhangende teksten schrijven met een eenvoudige, lineaire opbouw, over uiteenlopende vertrouwde onderwerpen uit de (beroeps)opleiding en van maatschappelijke aard.</t>
  </si>
  <si>
    <t>Begrippenlijst en taalverzorging</t>
  </si>
  <si>
    <t>Begrippenlijst: om te spreken over taal en taalverschijnselen is een beperkt aantal begrippen noodzakelijk. De meeste daarvan zijn aan het einde van het basisonderwijs wel aan de orde geweest (1F). Deelnemers moeten deze begrippen kennen. Want docenten moeten deze begrippen kunnen gebruiken in het taalonderwijs.
In het Referentiekader taal en rekenen staat Tabel 1 Niveaubeschrijvingen begrippen taal. In deze tabel staan de begrippen die bij de deelnemer bekend moeten zijn op niveau 1F en 2F. Zie voor de volledige tabel het Referentiekader. Bij deze als voorbeeld de begrippen over leestekens. Op 1F moet bekend zijn: dubbele punt, punt, komma, puntkomma, uitroepteken, vraagteken, aanhalingsteken. Op 2F moet bekend zijn: hetzelfde als bij 1F en trema en accent.
Taalverzorging: in het Referentiekader taal en rekenen staat Tabel 2 Niveaus voor spelling, interpunctie en grammaticale begrippen voor werkwoordsspelling. Zie voor de volledige tabel het Referentiekader. Bij deze als voorbeeld de leestekens. Op 1F: Hoofdletters en punten, Vraagtekens, uitroeptekens en aanhalingstekens. Op 2F: hetzelfde als 1F en Hoofdletters bij eigennaam en directe rede. Op 3F: hetzelfde als 2F en Komma’s, dubbele punten.
http://www.slo.nl/downloads/2009/referentiekader-taal-en-rekenen-referentieniveaus.pdf</t>
  </si>
  <si>
    <t>REKENEN / WISKUNDE</t>
  </si>
  <si>
    <t>Generieke niveau-eisen uit Referentiekader taal &amp; rekenen (Meijerink)</t>
  </si>
  <si>
    <t>naam categorie overnemen van tabblad planning</t>
  </si>
  <si>
    <t>Getallen</t>
  </si>
  <si>
    <t xml:space="preserve">Notatie, taal en betekenis </t>
  </si>
  <si>
    <t>Schrijfwijzen en symbolen
Functioneel gebruik van getallen</t>
  </si>
  <si>
    <t>Met elkaar in verband brengen</t>
  </si>
  <si>
    <t>Negatieve getallen
Vergelijken, verdelen, afronden
Controle op juistheid</t>
  </si>
  <si>
    <t>Gebruiken</t>
  </si>
  <si>
    <t xml:space="preserve">Negatieven en haakjes
Met machine: breuken, procenten, machten en wortels
Functioneel afronden </t>
  </si>
  <si>
    <t>Verhoudingen</t>
  </si>
  <si>
    <t xml:space="preserve">Uitspraak, schrijfwijzen, symbolen van delen, percentages
Breuken, decimalen en procenten herkennen en gebruiken </t>
  </si>
  <si>
    <t xml:space="preserve">Deel-notaties in elkaar omzetten
Met een rekenmachine berekenen van breuken en procenten en omrekenen naar decimalen </t>
  </si>
  <si>
    <t xml:space="preserve">Samengestelde grootheden
Omrekenen naar andere schaal
BTW-rekenen en schaalverandering </t>
  </si>
  <si>
    <t>Meten en meetkunde</t>
  </si>
  <si>
    <t xml:space="preserve">Maten, schrijfwijzen en instrumenten
Schalen lezen
Situaties meetkundig beschrijven
Werktekeningen interpreteren </t>
  </si>
  <si>
    <t xml:space="preserve">Beheersing metriek stelsel
2D representaties van 3D-objecten interpreteren en bewerken
Werktekeningen lezen
Tekenen (figuren / werktekeningen)
Beeld bij beschrijving maken
Relatie straal en diameter </t>
  </si>
  <si>
    <t xml:space="preserve">Schatten en meten
Oppervlakte, omtrek,lengte, hoek, inhoud
Juiste maatvoering hanteren
Redeneren op basis van symmetrie en 2D-eigenschappen  </t>
  </si>
  <si>
    <t>Verbanden</t>
  </si>
  <si>
    <t>Tabellen, diagrammen, grafieken, etc. analyseren en interpreteren
Misleidende presentatie herkennen
Variabelen in woordformule</t>
  </si>
  <si>
    <t>Grafiek tekenen
Regelmatigheden beschrijven met woorden
Conclusies uit grafiek trekken
Conclusies trekken uit verloop</t>
  </si>
  <si>
    <t>Werken met woordvariabelen en getallen
Vuistregels / rekenvoorschriften herkennen
Informatie uit grafische presentaties halen om berekeningen te maken, vergelijkingen te maken en conclusies te trekken</t>
  </si>
  <si>
    <t>Kwalificatie-eisen
Loopbaan &amp; Burgerschap in het mbo 2012-2013</t>
  </si>
  <si>
    <t>WERKPROCESSEN</t>
  </si>
  <si>
    <t>NIVEAU 1</t>
  </si>
  <si>
    <t>NIVEAU 2</t>
  </si>
  <si>
    <t>NIVEAU 3</t>
  </si>
  <si>
    <t>NIVEAU 4</t>
  </si>
  <si>
    <t>Burger-
schap</t>
  </si>
  <si>
    <t>Politiek-juridische dimensie</t>
  </si>
  <si>
    <t>De student heeft kennis over en inzicht in de volgende onderwerpen die bij de politiek-juridische dimensie aan bod komen: de kenmerken en het functioneren van een parlementaire democratie, de rechtsstaat en het rechtssysteem, de rol van de overheid, de belangrijkste politieke stromingen en hun maatschappelijke agenda’s, de rol en de invloed op de politieke besluitvorming van belangengroeperingen en maatschappelijke organisaties, de invloed van de Europese Unie op het Nederlandse overheidsbeleid en daarmee op de Nederlandse samenleving, en de rol en de invloed van de (massa)media.</t>
  </si>
  <si>
    <t>Economische dimensie</t>
  </si>
  <si>
    <t>De student heeft kennis over en inzicht in de volgende onderwerpen die bij de economische dimensie aan bod komen: de maatschappelijke functies en waardering van arbeid, de factoren die
van invloed zijn op de bedrijfscultuur, de arbeidsverhoudingen in Nederland, de rol en de invloed van branche- of vakorganisaties, de rol van de overheid op het gebied van arbeid, de verzorgingsstaat en de consumentenmarkt, de belangrijkste principes van budgettering, kenmerken van duurzame consumptie en productie, de rol en de invloed van consumentenorganisaties, de invloed van de media op het bestedingspatroon van consumenten.</t>
  </si>
  <si>
    <t>Sociaal-maatschappelijke dimensie</t>
  </si>
  <si>
    <t>De student heeft kennis over en inzicht in de volgende onderwerpen die bij de sociaal-maatschappelijke dimensie aan bod komen: de grondrechten en plichten in Nederland, kenmerken van de verschillende (sub)culturen in Nederland, kenmerken van – en oorzaken van spanningen tussen – verschillende (sub)culturen en bevolkingsgroepen in Nederland, kenmerken van ethisch en integer handelen, en het doel en de invloed van sociale en professionele netwerken.</t>
  </si>
  <si>
    <t>Dimensie vitaal burgerschap</t>
  </si>
  <si>
    <t>De student heeft kennis over en inzicht in de volgende onderwerpen die bij de dimensie vitaal burgerschap aan bod komen: de kenmerken van een gezonde leefwijze waaronder de nationale norm gezond bewegen en de aard, plaats en organisatie van gezondheidsbevorderende activiteiten in de samenleving en het arbeidsproces.
Om zorg te kunnen dragen voor de eigen gezondheid is het nodig dat de student zich bewust is van zijn eigen leefstijl, gezondheidsrisico’s van leefstijl en werk in kan schatten, op basis daarvan verantwoorde keuzes kan maken en activiteiten onderneemt die bijdragen aan een gezonde leefstijl. Het gaat naast bewegen en sport ook om aspecten als voeding, roken, alcohol, drugs en seksualiteit.</t>
  </si>
  <si>
    <t>Loopbaan</t>
  </si>
  <si>
    <t>Loopbaanoriëntatie en -ontwikkeling</t>
  </si>
  <si>
    <t>capaciteitenreflectie: beschouwing van de capaciteiten die van belang zijn voor de loopbaan</t>
  </si>
  <si>
    <t>motievenreflectie: beschouwing van de wensen en waarden van belang voor de loopbaan</t>
  </si>
  <si>
    <t>werkexploratie: onderzoek naar werk en mobiliteit in de loopbaan</t>
  </si>
  <si>
    <t>loopbaansturing: loopbaangerichte planning en beïnvloeding van het leer- en werkproces</t>
  </si>
  <si>
    <t>netwerken: contacten opbouwen en onderhouden op de arbeidsmarkt, gericht op loopbaanontwikkeling</t>
  </si>
  <si>
    <t>Krijgt een leerdoel aangereikt.</t>
  </si>
  <si>
    <t>Kiest een leerdoel uit een (beperkt) aantal mogelijkheden.</t>
  </si>
  <si>
    <t>Beargumenteert zijn keuze voor een leerdoel.</t>
  </si>
  <si>
    <t>Formuleert zelf leerdoelen.</t>
  </si>
  <si>
    <t>VRIJE RUIMTE ACTIVITEITEN</t>
  </si>
  <si>
    <t>VRIJ RUIMTE CATEGORIEËN
EN ACTIVITEITEN</t>
  </si>
  <si>
    <t xml:space="preserve">VRIJE RUIMTE </t>
  </si>
  <si>
    <t>SCHOOL ALS LEERGEMEENSCHAP:</t>
  </si>
  <si>
    <t xml:space="preserve">Introductie </t>
  </si>
  <si>
    <t xml:space="preserve">Studenten-mentoraat, begeleiding jongerejaars, begeleiding VMBO-ers </t>
  </si>
  <si>
    <t xml:space="preserve">Schoolprojecten </t>
  </si>
  <si>
    <t xml:space="preserve">Onderwijsassistent in opleiding </t>
  </si>
  <si>
    <t>Taken mediatheek / schoolkantine / schoolbedrijf / schooltuin</t>
  </si>
  <si>
    <t xml:space="preserve">Taken schoolkrant / website / </t>
  </si>
  <si>
    <t>Oudleerlingenvereniging, leerlingenraad, medezeggenschapsraad</t>
  </si>
  <si>
    <t xml:space="preserve">Bedrijfshulpverlening, EHBO, reanimatie </t>
  </si>
  <si>
    <t xml:space="preserve">Werving &amp; promotie / open dag </t>
  </si>
  <si>
    <t>VORMING , CULTUUR, ONTSPANNING:</t>
  </si>
  <si>
    <t xml:space="preserve">Maatschappelijke stromingen </t>
  </si>
  <si>
    <t xml:space="preserve">Culturele activiteiten </t>
  </si>
  <si>
    <t>Sport / fitness / bewegingsonderwijs</t>
  </si>
  <si>
    <t>Beroeps-ethiek</t>
  </si>
  <si>
    <t xml:space="preserve">Opinie-activiteiten </t>
  </si>
  <si>
    <t xml:space="preserve">Studium Generale </t>
  </si>
  <si>
    <t>MAATSCHAPPELIJKE STAGES &amp; PROJECTEN:</t>
  </si>
  <si>
    <t xml:space="preserve">Actief in politiek bestuur: lokaal, provinciaal, overheid </t>
  </si>
  <si>
    <t>Actief in het vrijwilligerswerk</t>
  </si>
  <si>
    <t xml:space="preserve">Functioneren op bestuurs- / organisatieniveau binnen een vereniging </t>
  </si>
  <si>
    <t xml:space="preserve">INTERNATIONALISERING: </t>
  </si>
  <si>
    <t xml:space="preserve">Buitenlandse stage, buitenlandse BPV </t>
  </si>
  <si>
    <t xml:space="preserve">Extra taal training </t>
  </si>
  <si>
    <t xml:space="preserve">Buitenlandse excursie organiseren </t>
  </si>
  <si>
    <t xml:space="preserve">Buitenlandse gasten ontvangen , uitwisselingsprogramma’s </t>
  </si>
  <si>
    <t xml:space="preserve">Samenwerking met buitenlandse school </t>
  </si>
  <si>
    <t>Deelnemen aan meerdaagse buitenlandse excursie</t>
  </si>
  <si>
    <t>STUDIE EN BEROEP:</t>
  </si>
  <si>
    <t xml:space="preserve">Studieclub </t>
  </si>
  <si>
    <t>Studentenonderneming</t>
  </si>
  <si>
    <t xml:space="preserve">Vaardigheidswedstrijden </t>
  </si>
  <si>
    <t xml:space="preserve">Branche-evenementen: organiseren / deelnemen </t>
  </si>
  <si>
    <t xml:space="preserve">Excursies, presentaties verzorgen, organiseren, deelnemen </t>
  </si>
  <si>
    <t xml:space="preserve">Speciaal project </t>
  </si>
  <si>
    <t>Bedrijfsidentiteit, Bedrijfscultuur (speciaal voor BBL)</t>
  </si>
  <si>
    <t xml:space="preserve">Onderzoek </t>
  </si>
  <si>
    <t xml:space="preserve">Oriëntatie op vervolgstudie / loopbaan </t>
  </si>
  <si>
    <t>FACULTATIEVE COMPLEMENTEN:</t>
  </si>
  <si>
    <t xml:space="preserve">Extra vakkenpakket: tweede differentiatie, doorstroompakket, </t>
  </si>
  <si>
    <t xml:space="preserve">Andere specialisaties of vakken </t>
  </si>
  <si>
    <t>EXTRA ERKENNINGEN (een niet uitputtende lijst):</t>
  </si>
  <si>
    <t xml:space="preserve">EHBO </t>
  </si>
  <si>
    <t>BHV</t>
  </si>
  <si>
    <t>VCA</t>
  </si>
  <si>
    <t xml:space="preserve">Etc. </t>
  </si>
  <si>
    <t>ACTUELE INITIATIEVEN:</t>
  </si>
  <si>
    <t xml:space="preserve">Leerling-initiatief: individueel / collectief </t>
  </si>
  <si>
    <r>
      <t xml:space="preserve">ELEMENTEN van de werkprocessen
</t>
    </r>
    <r>
      <rPr>
        <sz val="10"/>
        <rFont val="Arial"/>
        <family val="2"/>
      </rPr>
      <t xml:space="preserve">overgezet/samengevat van de uitwerking in deel C van het kwalificatiedossier </t>
    </r>
  </si>
  <si>
    <r>
      <t xml:space="preserve">COMPONENTEN
</t>
    </r>
    <r>
      <rPr>
        <sz val="10"/>
        <rFont val="Arial"/>
        <family val="2"/>
      </rPr>
      <t xml:space="preserve">gekoppeld aan de werkprocessen van de kerntaken </t>
    </r>
  </si>
  <si>
    <r>
      <t xml:space="preserve">Zakelijke teksten
</t>
    </r>
    <r>
      <rPr>
        <sz val="10"/>
        <rFont val="Arial"/>
        <family val="2"/>
      </rPr>
      <t>Fictionele, narratieve en literaire teksten: niet van toepassing voor het MBO</t>
    </r>
  </si>
  <si>
    <r>
      <t xml:space="preserve">VRIJE RUIMTE UIT ANDER KWALIFICATIEDOSSIER
</t>
    </r>
    <r>
      <rPr>
        <sz val="10"/>
        <rFont val="Arial"/>
        <family val="2"/>
      </rPr>
      <t>s.v.p. aangeven welk dossier (crebo), welke kerntaken, werkprocessen, competenties, taal- of rekenvaardigheden</t>
    </r>
  </si>
  <si>
    <r>
      <t>Praktische oriëntatie /stage in andere sectoren: over de heg kijken</t>
    </r>
    <r>
      <rPr>
        <b/>
        <sz val="10"/>
        <rFont val="Arial"/>
        <family val="2"/>
      </rPr>
      <t xml:space="preserve">, </t>
    </r>
    <r>
      <rPr>
        <sz val="10"/>
        <rFont val="Arial"/>
        <family val="2"/>
      </rPr>
      <t>expertdagen</t>
    </r>
  </si>
  <si>
    <t>CREBO 97330 2015-2016 Medewerker dierverzorging</t>
  </si>
  <si>
    <t>Dierverzorging niveau 2</t>
  </si>
  <si>
    <t>Coach</t>
  </si>
  <si>
    <t>Aantal leerlingen</t>
  </si>
  <si>
    <t>Aantal bpv bez. per ll per jaar</t>
  </si>
  <si>
    <t>Beschikbare klokuren</t>
  </si>
  <si>
    <t>BPV (norm: 469)</t>
  </si>
  <si>
    <t>schoolweek</t>
  </si>
  <si>
    <t>weeknummer</t>
  </si>
  <si>
    <t>DKU</t>
  </si>
  <si>
    <t>intro</t>
  </si>
  <si>
    <t>a</t>
  </si>
  <si>
    <t>Onderdeel</t>
  </si>
  <si>
    <t xml:space="preserve">Gezondheid 2 </t>
  </si>
  <si>
    <t>Voorbereiding PVB (van 3 naar 5 uur</t>
  </si>
  <si>
    <t>Algemene leerlijn</t>
  </si>
  <si>
    <t>LOB Leerlijn</t>
  </si>
  <si>
    <t>SLB-I</t>
  </si>
  <si>
    <t>LOB-coach (aangepast is 2 uur in p1 en van 2 naar 1 uur in p 3)</t>
  </si>
  <si>
    <t>Individuele leerlijn</t>
  </si>
  <si>
    <t>BPV begeleiding</t>
  </si>
  <si>
    <t>coach</t>
  </si>
  <si>
    <t>Herkansingen</t>
  </si>
  <si>
    <t>Afname PVB</t>
  </si>
  <si>
    <t>COE</t>
  </si>
  <si>
    <t>Klas: D22</t>
  </si>
  <si>
    <t>BPV (norm:300)</t>
  </si>
  <si>
    <t>kalenderweek</t>
  </si>
  <si>
    <t xml:space="preserve">Rassenkennis 1 (voorstel: alles 6 uur ivm projecttijd) </t>
  </si>
  <si>
    <t>Algemene Verzorging (+BVD) (prak 3 - theo 5 frn)</t>
  </si>
  <si>
    <t>Hygiëne</t>
  </si>
  <si>
    <t xml:space="preserve">Hygiëne </t>
  </si>
  <si>
    <t xml:space="preserve">Voeding 1 (voorstel naar 4) </t>
  </si>
  <si>
    <t>Huisvesting 1 Ivoorstel naar 5 uur)</t>
  </si>
  <si>
    <t>Gedrag&amp;Welzijn (voorstel 4 uur )</t>
  </si>
  <si>
    <t>Gedrag&amp;Welzijn</t>
  </si>
  <si>
    <t xml:space="preserve">Stagevoorbereiding </t>
  </si>
  <si>
    <t>Projecttijd (begeleidingsuur)</t>
  </si>
  <si>
    <t>LOB-coach</t>
  </si>
  <si>
    <t>Nederlands (dl1)</t>
  </si>
  <si>
    <t>Rekenen (dl1)</t>
  </si>
  <si>
    <t>Beroepsondersteunende leerlijn</t>
  </si>
  <si>
    <t>Introductiekamp</t>
  </si>
  <si>
    <t>Klas D21</t>
  </si>
  <si>
    <t>MBO Den Bosch</t>
  </si>
  <si>
    <t>Dierverzorging</t>
  </si>
  <si>
    <t>Medewerker dierverzorging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</si>
</sst>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numFmts>
  <fonts count="56">
    <font>
      <sz val="10"/>
      <name val="Arial"/>
    </font>
    <font>
      <sz val="10"/>
      <color theme="1"/>
      <name val="Arial"/>
      <family val="2"/>
    </font>
    <font>
      <sz val="10"/>
      <color theme="1"/>
      <name val="Arial"/>
      <family val="2"/>
    </font>
    <font>
      <sz val="10"/>
      <color theme="1"/>
      <name val="Arial"/>
      <family val="2"/>
    </font>
    <font>
      <b/>
      <sz val="11"/>
      <name val="Arial"/>
      <family val="2"/>
    </font>
    <font>
      <sz val="11"/>
      <name val="Arial"/>
      <family val="2"/>
    </font>
    <font>
      <sz val="10"/>
      <name val="Arial"/>
      <family val="2"/>
    </font>
    <font>
      <b/>
      <sz val="12"/>
      <name val="Arial"/>
      <family val="2"/>
    </font>
    <font>
      <b/>
      <sz val="10"/>
      <name val="Arial"/>
      <family val="2"/>
    </font>
    <font>
      <b/>
      <i/>
      <sz val="10"/>
      <name val="Arial"/>
      <family val="2"/>
    </font>
    <font>
      <sz val="8"/>
      <name val="Arial"/>
      <family val="2"/>
    </font>
    <font>
      <b/>
      <sz val="8"/>
      <name val="Arial"/>
      <family val="2"/>
    </font>
    <font>
      <sz val="8"/>
      <name val="Arial"/>
      <family val="2"/>
    </font>
    <font>
      <sz val="10"/>
      <color indexed="48"/>
      <name val="Arial"/>
      <family val="2"/>
    </font>
    <font>
      <b/>
      <sz val="10"/>
      <color indexed="48"/>
      <name val="Arial"/>
      <family val="2"/>
    </font>
    <font>
      <sz val="11"/>
      <color indexed="48"/>
      <name val="Arial"/>
      <family val="2"/>
    </font>
    <font>
      <b/>
      <sz val="11"/>
      <color indexed="48"/>
      <name val="Arial"/>
      <family val="2"/>
    </font>
    <font>
      <sz val="9"/>
      <name val="Arial"/>
      <family val="2"/>
    </font>
    <font>
      <b/>
      <sz val="9"/>
      <name val="Arial"/>
      <family val="2"/>
    </font>
    <font>
      <sz val="11"/>
      <color indexed="48"/>
      <name val="Arial"/>
      <family val="2"/>
    </font>
    <font>
      <sz val="10"/>
      <color indexed="8"/>
      <name val="Arial"/>
      <family val="2"/>
    </font>
    <font>
      <b/>
      <sz val="10"/>
      <color indexed="8"/>
      <name val="Arial"/>
      <family val="2"/>
    </font>
    <font>
      <i/>
      <sz val="9"/>
      <name val="Arial"/>
      <family val="2"/>
    </font>
    <font>
      <u/>
      <sz val="10"/>
      <name val="Arial"/>
      <family val="2"/>
    </font>
    <font>
      <b/>
      <sz val="10"/>
      <color theme="0"/>
      <name val="Arial"/>
      <family val="2"/>
    </font>
    <font>
      <b/>
      <sz val="11"/>
      <color theme="3" tint="0.39997558519241921"/>
      <name val="Arial"/>
      <family val="2"/>
    </font>
    <font>
      <sz val="11"/>
      <color theme="0"/>
      <name val="Arial"/>
      <family val="2"/>
    </font>
    <font>
      <b/>
      <sz val="11"/>
      <color theme="0"/>
      <name val="Arial"/>
      <family val="2"/>
    </font>
    <font>
      <b/>
      <sz val="11"/>
      <color rgb="FF00B0F0"/>
      <name val="Arial"/>
      <family val="2"/>
    </font>
    <font>
      <b/>
      <sz val="10"/>
      <color rgb="FF00B0F0"/>
      <name val="Arial"/>
      <family val="2"/>
    </font>
    <font>
      <sz val="10"/>
      <color rgb="FF00B0F0"/>
      <name val="Arial"/>
      <family val="2"/>
    </font>
    <font>
      <sz val="10"/>
      <color theme="0"/>
      <name val="Arial"/>
      <family val="2"/>
    </font>
    <font>
      <b/>
      <sz val="9"/>
      <color theme="0"/>
      <name val="Arial"/>
      <family val="2"/>
    </font>
    <font>
      <b/>
      <sz val="12"/>
      <color theme="0"/>
      <name val="Arial"/>
      <family val="2"/>
    </font>
    <font>
      <b/>
      <sz val="10"/>
      <color theme="1"/>
      <name val="Arial"/>
      <family val="2"/>
    </font>
    <font>
      <b/>
      <sz val="14"/>
      <name val="Arial"/>
      <family val="2"/>
    </font>
    <font>
      <b/>
      <sz val="11"/>
      <color rgb="FF00FF00"/>
      <name val="Arial"/>
      <family val="2"/>
    </font>
    <font>
      <sz val="11"/>
      <color rgb="FF00FF00"/>
      <name val="Arial"/>
      <family val="2"/>
    </font>
    <font>
      <sz val="10"/>
      <color rgb="FF00FF00"/>
      <name val="Arial"/>
      <family val="2"/>
    </font>
    <font>
      <b/>
      <sz val="10"/>
      <color rgb="FF00FF00"/>
      <name val="Arial"/>
      <family val="2"/>
    </font>
    <font>
      <sz val="10"/>
      <color rgb="FFFF0000"/>
      <name val="Arial"/>
      <family val="2"/>
    </font>
    <font>
      <u/>
      <sz val="10"/>
      <color theme="10"/>
      <name val="Arial"/>
      <family val="2"/>
    </font>
    <font>
      <b/>
      <sz val="14"/>
      <color rgb="FFFF0000"/>
      <name val="Arial"/>
      <family val="2"/>
    </font>
    <font>
      <sz val="12"/>
      <name val="Arial"/>
      <family val="2"/>
    </font>
    <font>
      <sz val="12"/>
      <color theme="0"/>
      <name val="Arial"/>
      <family val="2"/>
    </font>
    <font>
      <u/>
      <sz val="9"/>
      <name val="Arial"/>
      <family val="2"/>
    </font>
    <font>
      <b/>
      <sz val="20"/>
      <name val="Arial"/>
      <family val="2"/>
    </font>
    <font>
      <u/>
      <sz val="9"/>
      <color theme="10"/>
      <name val="Arial"/>
      <family val="2"/>
    </font>
    <font>
      <sz val="9"/>
      <color theme="1"/>
      <name val="Arial"/>
      <family val="2"/>
    </font>
    <font>
      <b/>
      <sz val="9"/>
      <color rgb="FF00B0F0"/>
      <name val="Arial"/>
      <family val="2"/>
    </font>
    <font>
      <sz val="10"/>
      <color rgb="FF00B050"/>
      <name val="Arial"/>
      <family val="2"/>
    </font>
    <font>
      <sz val="10"/>
      <color indexed="8"/>
      <name val="Gill Sans"/>
      <family val="2"/>
    </font>
    <font>
      <sz val="10"/>
      <name val="Gill Sans"/>
      <family val="2"/>
    </font>
    <font>
      <sz val="10"/>
      <color indexed="45"/>
      <name val="Arial"/>
      <family val="2"/>
    </font>
    <font>
      <sz val="8"/>
      <color indexed="81"/>
      <name val="Tahoma"/>
      <family val="2"/>
    </font>
    <font>
      <b/>
      <sz val="16"/>
      <name val="Arial"/>
      <family val="2"/>
    </font>
  </fonts>
  <fills count="34">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theme="1"/>
        <bgColor indexed="64"/>
      </patternFill>
    </fill>
    <fill>
      <patternFill patternType="solid">
        <fgColor rgb="FF00FF0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66FF3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9"/>
        <bgColor indexed="64"/>
      </patternFill>
    </fill>
    <fill>
      <patternFill patternType="solid">
        <fgColor theme="4" tint="0.399975585192419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52"/>
        <bgColor indexed="64"/>
      </patternFill>
    </fill>
    <fill>
      <patternFill patternType="solid">
        <fgColor indexed="45"/>
        <bgColor indexed="64"/>
      </patternFill>
    </fill>
    <fill>
      <patternFill patternType="solid">
        <fgColor indexed="41"/>
        <bgColor indexed="64"/>
      </patternFill>
    </fill>
    <fill>
      <patternFill patternType="solid">
        <fgColor theme="5" tint="0.39997558519241921"/>
        <bgColor indexed="64"/>
      </patternFill>
    </fill>
    <fill>
      <patternFill patternType="solid">
        <fgColor rgb="FF0070C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5" tint="0.59999389629810485"/>
        <bgColor indexed="64"/>
      </patternFill>
    </fill>
    <fill>
      <patternFill patternType="solid">
        <fgColor theme="9" tint="0.39997558519241921"/>
        <bgColor indexed="64"/>
      </patternFill>
    </fill>
  </fills>
  <borders count="108">
    <border>
      <left/>
      <right/>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ck">
        <color indexed="64"/>
      </left>
      <right style="double">
        <color indexed="64"/>
      </right>
      <top style="double">
        <color indexed="64"/>
      </top>
      <bottom style="thin">
        <color indexed="64"/>
      </bottom>
      <diagonal/>
    </border>
    <border>
      <left style="thick">
        <color indexed="64"/>
      </left>
      <right style="double">
        <color indexed="64"/>
      </right>
      <top style="thin">
        <color indexed="64"/>
      </top>
      <bottom style="thin">
        <color indexed="64"/>
      </bottom>
      <diagonal/>
    </border>
    <border>
      <left style="thick">
        <color indexed="64"/>
      </left>
      <right style="double">
        <color indexed="64"/>
      </right>
      <top style="double">
        <color indexed="64"/>
      </top>
      <bottom/>
      <diagonal/>
    </border>
    <border>
      <left style="thick">
        <color indexed="64"/>
      </left>
      <right style="double">
        <color indexed="64"/>
      </right>
      <top/>
      <bottom/>
      <diagonal/>
    </border>
    <border>
      <left style="thick">
        <color indexed="64"/>
      </left>
      <right style="double">
        <color indexed="64"/>
      </right>
      <top style="thin">
        <color indexed="64"/>
      </top>
      <bottom style="double">
        <color indexed="64"/>
      </bottom>
      <diagonal/>
    </border>
    <border>
      <left style="double">
        <color indexed="64"/>
      </left>
      <right style="thick">
        <color indexed="64"/>
      </right>
      <top/>
      <bottom/>
      <diagonal/>
    </border>
    <border>
      <left/>
      <right/>
      <top style="double">
        <color indexed="64"/>
      </top>
      <bottom/>
      <diagonal/>
    </border>
    <border>
      <left style="double">
        <color indexed="64"/>
      </left>
      <right style="thick">
        <color indexed="64"/>
      </right>
      <top style="double">
        <color indexed="64"/>
      </top>
      <bottom style="thin">
        <color indexed="64"/>
      </bottom>
      <diagonal/>
    </border>
    <border>
      <left style="double">
        <color indexed="64"/>
      </left>
      <right style="thick">
        <color indexed="64"/>
      </right>
      <top style="thin">
        <color indexed="64"/>
      </top>
      <bottom style="thin">
        <color indexed="64"/>
      </bottom>
      <diagonal/>
    </border>
    <border>
      <left style="double">
        <color indexed="64"/>
      </left>
      <right style="thick">
        <color indexed="64"/>
      </right>
      <top style="double">
        <color indexed="64"/>
      </top>
      <bottom/>
      <diagonal/>
    </border>
    <border>
      <left style="double">
        <color indexed="64"/>
      </left>
      <right style="thick">
        <color indexed="64"/>
      </right>
      <top style="thin">
        <color indexed="64"/>
      </top>
      <bottom/>
      <diagonal/>
    </border>
    <border>
      <left style="double">
        <color indexed="64"/>
      </left>
      <right style="thick">
        <color indexed="64"/>
      </right>
      <top style="thin">
        <color indexed="64"/>
      </top>
      <bottom style="double">
        <color indexed="64"/>
      </bottom>
      <diagonal/>
    </border>
    <border>
      <left style="double">
        <color indexed="64"/>
      </left>
      <right style="thick">
        <color indexed="64"/>
      </right>
      <top/>
      <bottom style="thin">
        <color indexed="64"/>
      </bottom>
      <diagonal/>
    </border>
    <border>
      <left style="thick">
        <color indexed="64"/>
      </left>
      <right style="double">
        <color indexed="64"/>
      </right>
      <top/>
      <bottom style="thin">
        <color indexed="64"/>
      </bottom>
      <diagonal/>
    </border>
    <border diagonalDown="1">
      <left style="thin">
        <color indexed="64"/>
      </left>
      <right style="thin">
        <color indexed="64"/>
      </right>
      <top style="thin">
        <color indexed="64"/>
      </top>
      <bottom style="thin">
        <color indexed="64"/>
      </bottom>
      <diagonal style="medium">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double">
        <color indexed="64"/>
      </bottom>
      <diagonal/>
    </border>
    <border>
      <left style="thick">
        <color indexed="64"/>
      </left>
      <right style="double">
        <color indexed="64"/>
      </right>
      <top/>
      <bottom style="double">
        <color indexed="64"/>
      </bottom>
      <diagonal/>
    </border>
    <border>
      <left style="thick">
        <color indexed="64"/>
      </left>
      <right style="double">
        <color indexed="64"/>
      </right>
      <top style="double">
        <color indexed="64"/>
      </top>
      <bottom style="double">
        <color indexed="64"/>
      </bottom>
      <diagonal/>
    </border>
    <border>
      <left/>
      <right style="double">
        <color indexed="64"/>
      </right>
      <top/>
      <bottom style="double">
        <color indexed="64"/>
      </bottom>
      <diagonal/>
    </border>
    <border>
      <left/>
      <right style="double">
        <color indexed="64"/>
      </right>
      <top style="double">
        <color indexed="64"/>
      </top>
      <bottom style="double">
        <color indexed="64"/>
      </bottom>
      <diagonal/>
    </border>
    <border>
      <left style="double">
        <color indexed="64"/>
      </left>
      <right style="thick">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right style="thin">
        <color indexed="64"/>
      </right>
      <top/>
      <bottom/>
      <diagonal/>
    </border>
    <border>
      <left style="thin">
        <color indexed="64"/>
      </left>
      <right style="thin">
        <color indexed="64"/>
      </right>
      <top style="double">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thin">
        <color indexed="64"/>
      </left>
      <right style="thick">
        <color indexed="64"/>
      </right>
      <top style="double">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thin">
        <color indexed="64"/>
      </top>
      <bottom/>
      <diagonal/>
    </border>
    <border diagonalUp="1" diagonalDown="1">
      <left style="thin">
        <color indexed="64"/>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double">
        <color indexed="64"/>
      </left>
      <right style="thick">
        <color indexed="64"/>
      </right>
      <top/>
      <bottom style="double">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style="thin">
        <color theme="0" tint="-0.14996795556505021"/>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style="double">
        <color indexed="64"/>
      </right>
      <top style="double">
        <color indexed="64"/>
      </top>
      <bottom/>
      <diagonal/>
    </border>
    <border diagonalUp="1" diagonalDown="1">
      <left style="thin">
        <color indexed="64"/>
      </left>
      <right style="thin">
        <color indexed="64"/>
      </right>
      <top style="thin">
        <color indexed="64"/>
      </top>
      <bottom style="thin">
        <color indexed="64"/>
      </bottom>
      <diagonal style="thin">
        <color theme="0" tint="-0.14996795556505021"/>
      </diagonal>
    </border>
    <border>
      <left style="thin">
        <color theme="0" tint="-0.14990691854609822"/>
      </left>
      <right style="thin">
        <color theme="0" tint="-0.14993743705557422"/>
      </right>
      <top style="thin">
        <color theme="0" tint="-0.14993743705557422"/>
      </top>
      <bottom style="thin">
        <color theme="0" tint="-0.14990691854609822"/>
      </bottom>
      <diagonal/>
    </border>
    <border>
      <left style="thin">
        <color theme="0" tint="-0.14993743705557422"/>
      </left>
      <right style="thin">
        <color theme="0" tint="-0.14990691854609822"/>
      </right>
      <top style="thin">
        <color theme="0" tint="-0.14990691854609822"/>
      </top>
      <bottom style="thin">
        <color theme="0" tint="-0.14993743705557422"/>
      </bottom>
      <diagonal/>
    </border>
    <border>
      <left style="thin">
        <color theme="0" tint="-0.14990691854609822"/>
      </left>
      <right style="thin">
        <color theme="0" tint="-0.14990691854609822"/>
      </right>
      <top style="thin">
        <color theme="0" tint="-0.14990691854609822"/>
      </top>
      <bottom style="thin">
        <color theme="0" tint="-0.14993743705557422"/>
      </bottom>
      <diagonal/>
    </border>
    <border>
      <left style="thin">
        <color theme="0" tint="-0.14990691854609822"/>
      </left>
      <right style="thin">
        <color theme="0" tint="-0.14993743705557422"/>
      </right>
      <top style="thin">
        <color theme="0" tint="-0.14990691854609822"/>
      </top>
      <bottom style="thin">
        <color theme="0" tint="-0.14993743705557422"/>
      </bottom>
      <diagonal/>
    </border>
    <border>
      <left/>
      <right/>
      <top/>
      <bottom style="thin">
        <color theme="0" tint="-0.14996795556505021"/>
      </bottom>
      <diagonal/>
    </border>
    <border>
      <left style="double">
        <color indexed="64"/>
      </left>
      <right style="double">
        <color indexed="64"/>
      </right>
      <top/>
      <bottom style="thin">
        <color theme="0" tint="-0.14996795556505021"/>
      </bottom>
      <diagonal/>
    </border>
    <border>
      <left style="double">
        <color indexed="64"/>
      </left>
      <right style="double">
        <color indexed="64"/>
      </right>
      <top style="thin">
        <color theme="0" tint="-0.14996795556505021"/>
      </top>
      <bottom style="thin">
        <color theme="0" tint="-0.14996795556505021"/>
      </bottom>
      <diagonal/>
    </border>
    <border>
      <left style="double">
        <color indexed="64"/>
      </left>
      <right style="double">
        <color indexed="64"/>
      </right>
      <top style="thin">
        <color theme="0" tint="-0.14996795556505021"/>
      </top>
      <bottom/>
      <diagonal/>
    </border>
    <border>
      <left style="double">
        <color indexed="64"/>
      </left>
      <right style="double">
        <color indexed="64"/>
      </right>
      <top style="thin">
        <color theme="0" tint="-0.14996795556505021"/>
      </top>
      <bottom style="double">
        <color indexed="64"/>
      </bottom>
      <diagonal/>
    </border>
    <border>
      <left style="thin">
        <color theme="1"/>
      </left>
      <right style="thin">
        <color theme="1"/>
      </right>
      <top style="thin">
        <color theme="1"/>
      </top>
      <bottom style="thin">
        <color theme="1"/>
      </bottom>
      <diagonal/>
    </border>
    <border>
      <left style="thin">
        <color theme="0" tint="-0.14993743705557422"/>
      </left>
      <right style="thin">
        <color theme="0" tint="-0.14990691854609822"/>
      </right>
      <top/>
      <bottom style="thin">
        <color theme="0" tint="-0.14990691854609822"/>
      </bottom>
      <diagonal/>
    </border>
    <border>
      <left style="thin">
        <color theme="0" tint="-0.14990691854609822"/>
      </left>
      <right style="thin">
        <color theme="0" tint="-0.14990691854609822"/>
      </right>
      <top/>
      <bottom style="thin">
        <color theme="0" tint="-0.14990691854609822"/>
      </bottom>
      <diagonal/>
    </border>
    <border>
      <left/>
      <right/>
      <top/>
      <bottom style="thin">
        <color theme="1"/>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thin">
        <color theme="0" tint="-0.14996795556505021"/>
      </left>
      <right/>
      <top style="thin">
        <color theme="0" tint="-0.14996795556505021"/>
      </top>
      <bottom style="thin">
        <color theme="0" tint="-0.14996795556505021"/>
      </bottom>
      <diagonal/>
    </border>
    <border>
      <left style="thin">
        <color indexed="64"/>
      </left>
      <right/>
      <top/>
      <bottom style="thin">
        <color indexed="64"/>
      </bottom>
      <diagonal/>
    </border>
    <border diagonalUp="1" diagonalDown="1">
      <left style="thin">
        <color indexed="64"/>
      </left>
      <right/>
      <top style="thin">
        <color indexed="64"/>
      </top>
      <bottom/>
      <diagonal style="thin">
        <color indexed="64"/>
      </diagonal>
    </border>
    <border diagonalUp="1" diagonalDown="1">
      <left/>
      <right style="thin">
        <color indexed="64"/>
      </right>
      <top style="thin">
        <color indexed="64"/>
      </top>
      <bottom/>
      <diagonal style="thin">
        <color indexed="64"/>
      </diagonal>
    </border>
    <border>
      <left/>
      <right style="thin">
        <color theme="0" tint="-0.14996795556505021"/>
      </right>
      <top/>
      <bottom/>
      <diagonal/>
    </border>
    <border>
      <left/>
      <right/>
      <top style="thin">
        <color indexed="64"/>
      </top>
      <bottom/>
      <diagonal/>
    </border>
    <border>
      <left/>
      <right/>
      <top style="double">
        <color indexed="8"/>
      </top>
      <bottom/>
      <diagonal/>
    </border>
    <border>
      <left style="thin">
        <color indexed="8"/>
      </left>
      <right/>
      <top style="double">
        <color indexed="8"/>
      </top>
      <bottom/>
      <diagonal/>
    </border>
  </borders>
  <cellStyleXfs count="3">
    <xf numFmtId="0" fontId="0" fillId="0" borderId="0"/>
    <xf numFmtId="0" fontId="6" fillId="0" borderId="0"/>
    <xf numFmtId="0" fontId="41" fillId="0" borderId="0" applyNumberFormat="0" applyFill="0" applyBorder="0" applyAlignment="0" applyProtection="0"/>
  </cellStyleXfs>
  <cellXfs count="843">
    <xf numFmtId="0" fontId="0" fillId="0" borderId="0" xfId="0"/>
    <xf numFmtId="0" fontId="6" fillId="0" borderId="0" xfId="0" applyFont="1"/>
    <xf numFmtId="0" fontId="6" fillId="0" borderId="0" xfId="0" applyFont="1" applyAlignment="1">
      <alignment horizontal="center"/>
    </xf>
    <xf numFmtId="0" fontId="5" fillId="0" borderId="2" xfId="0" applyFont="1" applyBorder="1" applyAlignment="1">
      <alignment horizontal="center"/>
    </xf>
    <xf numFmtId="0" fontId="5" fillId="0" borderId="0" xfId="0" applyFont="1"/>
    <xf numFmtId="0" fontId="0" fillId="0" borderId="0" xfId="0" applyAlignment="1">
      <alignment horizontal="center"/>
    </xf>
    <xf numFmtId="0" fontId="6" fillId="0" borderId="2" xfId="0" applyFont="1" applyFill="1" applyBorder="1"/>
    <xf numFmtId="0" fontId="6" fillId="0" borderId="2" xfId="0" applyFont="1" applyBorder="1" applyAlignment="1">
      <alignment horizontal="center"/>
    </xf>
    <xf numFmtId="0" fontId="5" fillId="0" borderId="11" xfId="0" applyFont="1" applyBorder="1" applyAlignment="1">
      <alignment horizontal="center"/>
    </xf>
    <xf numFmtId="0" fontId="0" fillId="0" borderId="12" xfId="0" applyBorder="1" applyAlignment="1">
      <alignment horizontal="center"/>
    </xf>
    <xf numFmtId="0" fontId="4" fillId="0" borderId="14" xfId="0" applyFont="1" applyBorder="1" applyAlignment="1">
      <alignment horizontal="center"/>
    </xf>
    <xf numFmtId="0" fontId="5" fillId="0" borderId="0" xfId="0" applyFont="1" applyAlignment="1">
      <alignment horizontal="center"/>
    </xf>
    <xf numFmtId="0" fontId="6" fillId="0" borderId="0" xfId="0" applyFont="1" applyAlignment="1">
      <alignment horizontal="left"/>
    </xf>
    <xf numFmtId="0" fontId="6" fillId="0" borderId="0" xfId="0" applyFont="1" applyProtection="1">
      <protection locked="0"/>
    </xf>
    <xf numFmtId="0" fontId="21" fillId="0" borderId="0" xfId="0" applyFont="1" applyFill="1" applyAlignment="1" applyProtection="1">
      <alignment horizontal="right"/>
    </xf>
    <xf numFmtId="0" fontId="20" fillId="0" borderId="0" xfId="0" applyFont="1" applyFill="1" applyProtection="1"/>
    <xf numFmtId="0" fontId="8" fillId="8" borderId="0" xfId="0" applyFont="1" applyFill="1" applyAlignment="1" applyProtection="1">
      <alignment horizontal="right"/>
    </xf>
    <xf numFmtId="0" fontId="6" fillId="8" borderId="0" xfId="0" applyFont="1" applyFill="1" applyBorder="1" applyAlignment="1" applyProtection="1">
      <alignment vertical="center"/>
    </xf>
    <xf numFmtId="0" fontId="6" fillId="8" borderId="0" xfId="0" applyFont="1" applyFill="1" applyBorder="1" applyAlignment="1" applyProtection="1">
      <alignment horizontal="center" vertical="center"/>
    </xf>
    <xf numFmtId="0" fontId="6" fillId="8" borderId="3" xfId="0" applyFont="1" applyFill="1" applyBorder="1" applyAlignment="1" applyProtection="1">
      <alignment horizontal="center" vertical="center"/>
    </xf>
    <xf numFmtId="0" fontId="6" fillId="9" borderId="27" xfId="0" applyFont="1" applyFill="1" applyBorder="1" applyAlignment="1" applyProtection="1">
      <alignment horizontal="center"/>
    </xf>
    <xf numFmtId="0" fontId="6" fillId="9" borderId="27" xfId="0" applyFont="1" applyFill="1" applyBorder="1" applyAlignment="1" applyProtection="1">
      <alignment horizontal="center" vertical="center"/>
    </xf>
    <xf numFmtId="0" fontId="24" fillId="4" borderId="5" xfId="0" applyFont="1" applyFill="1" applyBorder="1" applyAlignment="1"/>
    <xf numFmtId="0" fontId="24" fillId="8" borderId="1" xfId="0" applyFont="1" applyFill="1" applyBorder="1" applyAlignment="1"/>
    <xf numFmtId="0" fontId="9" fillId="8" borderId="8" xfId="0" applyFont="1" applyFill="1" applyBorder="1"/>
    <xf numFmtId="0" fontId="5" fillId="8" borderId="8" xfId="0" applyFont="1" applyFill="1" applyBorder="1" applyAlignment="1">
      <alignment horizontal="center"/>
    </xf>
    <xf numFmtId="0" fontId="6" fillId="8" borderId="8" xfId="0" applyFont="1" applyFill="1" applyBorder="1" applyAlignment="1">
      <alignment horizontal="center"/>
    </xf>
    <xf numFmtId="0" fontId="8" fillId="8" borderId="29" xfId="0" applyFont="1" applyFill="1" applyBorder="1" applyAlignment="1">
      <alignment horizontal="center"/>
    </xf>
    <xf numFmtId="0" fontId="8" fillId="10" borderId="30" xfId="0" applyFont="1" applyFill="1" applyBorder="1" applyAlignment="1">
      <alignment horizontal="center"/>
    </xf>
    <xf numFmtId="0" fontId="26" fillId="0" borderId="11" xfId="0" applyFont="1" applyBorder="1" applyAlignment="1">
      <alignment horizontal="center"/>
    </xf>
    <xf numFmtId="0" fontId="27" fillId="8" borderId="28" xfId="0" applyFont="1" applyFill="1" applyBorder="1" applyAlignment="1">
      <alignment horizontal="center"/>
    </xf>
    <xf numFmtId="0" fontId="4" fillId="10" borderId="31" xfId="0" applyFont="1" applyFill="1" applyBorder="1" applyAlignment="1">
      <alignment horizontal="center"/>
    </xf>
    <xf numFmtId="0" fontId="30" fillId="0" borderId="0" xfId="0" applyFont="1" applyAlignment="1">
      <alignment horizontal="center"/>
    </xf>
    <xf numFmtId="0" fontId="6" fillId="9" borderId="27" xfId="0" applyFont="1" applyFill="1" applyBorder="1" applyAlignment="1" applyProtection="1"/>
    <xf numFmtId="0" fontId="6" fillId="9" borderId="27" xfId="0" applyFont="1" applyFill="1" applyBorder="1" applyAlignment="1" applyProtection="1">
      <alignment vertical="center"/>
    </xf>
    <xf numFmtId="0" fontId="6" fillId="8" borderId="0" xfId="0" applyFont="1" applyFill="1" applyAlignment="1" applyProtection="1">
      <alignment wrapText="1"/>
    </xf>
    <xf numFmtId="0" fontId="6" fillId="8" borderId="0" xfId="0" applyFont="1" applyFill="1" applyBorder="1" applyAlignment="1" applyProtection="1">
      <alignment horizontal="left" wrapText="1"/>
    </xf>
    <xf numFmtId="0" fontId="8" fillId="8" borderId="0" xfId="0" applyFont="1" applyFill="1" applyProtection="1"/>
    <xf numFmtId="0" fontId="6" fillId="8" borderId="0" xfId="0" applyFont="1" applyFill="1" applyProtection="1"/>
    <xf numFmtId="0" fontId="6" fillId="9" borderId="27" xfId="0" applyFont="1" applyFill="1" applyBorder="1" applyAlignment="1" applyProtection="1">
      <alignment textRotation="90"/>
    </xf>
    <xf numFmtId="0" fontId="8" fillId="8" borderId="37" xfId="0" applyFont="1" applyFill="1" applyBorder="1" applyAlignment="1" applyProtection="1">
      <alignment vertical="center" wrapText="1"/>
    </xf>
    <xf numFmtId="0" fontId="6" fillId="8" borderId="0" xfId="0" applyFont="1" applyFill="1" applyBorder="1" applyAlignment="1" applyProtection="1">
      <alignment horizontal="left" textRotation="90"/>
    </xf>
    <xf numFmtId="0" fontId="8" fillId="8" borderId="36" xfId="0" applyFont="1" applyFill="1" applyBorder="1" applyAlignment="1" applyProtection="1">
      <alignment vertical="center"/>
    </xf>
    <xf numFmtId="0" fontId="8" fillId="12" borderId="35" xfId="0" applyFont="1" applyFill="1" applyBorder="1" applyAlignment="1" applyProtection="1">
      <alignment horizontal="center" textRotation="90"/>
    </xf>
    <xf numFmtId="0" fontId="8" fillId="9" borderId="25" xfId="0" applyFont="1" applyFill="1" applyBorder="1" applyProtection="1"/>
    <xf numFmtId="0" fontId="8" fillId="8" borderId="35" xfId="0" applyFont="1" applyFill="1" applyBorder="1" applyAlignment="1" applyProtection="1">
      <alignment horizontal="center" vertical="center"/>
    </xf>
    <xf numFmtId="0" fontId="6" fillId="8" borderId="35" xfId="0" applyFont="1" applyFill="1" applyBorder="1" applyAlignment="1" applyProtection="1">
      <alignment horizontal="center" vertical="center"/>
    </xf>
    <xf numFmtId="0" fontId="6" fillId="8" borderId="34" xfId="0" applyFont="1" applyFill="1" applyBorder="1" applyAlignment="1" applyProtection="1">
      <alignment horizontal="center" vertical="center"/>
    </xf>
    <xf numFmtId="0" fontId="8" fillId="0" borderId="35" xfId="0" applyFont="1" applyFill="1" applyBorder="1" applyAlignment="1" applyProtection="1">
      <alignment horizontal="center" vertical="center"/>
    </xf>
    <xf numFmtId="0" fontId="6" fillId="0" borderId="36" xfId="0" applyFont="1" applyBorder="1" applyAlignment="1" applyProtection="1">
      <alignment horizontal="center" vertical="center"/>
    </xf>
    <xf numFmtId="0" fontId="6" fillId="8" borderId="37" xfId="0" applyFont="1" applyFill="1" applyBorder="1" applyAlignment="1" applyProtection="1">
      <alignment vertical="center"/>
    </xf>
    <xf numFmtId="0" fontId="8" fillId="9" borderId="27" xfId="0" applyFont="1" applyFill="1" applyBorder="1" applyAlignment="1" applyProtection="1">
      <alignment vertical="center" wrapText="1"/>
    </xf>
    <xf numFmtId="0" fontId="8" fillId="13" borderId="35" xfId="0" applyFont="1" applyFill="1" applyBorder="1" applyAlignment="1" applyProtection="1">
      <alignment horizontal="center" textRotation="90"/>
    </xf>
    <xf numFmtId="0" fontId="8" fillId="14" borderId="35" xfId="0" applyFont="1" applyFill="1" applyBorder="1" applyAlignment="1" applyProtection="1">
      <alignment horizontal="center" textRotation="90"/>
    </xf>
    <xf numFmtId="0" fontId="4" fillId="8" borderId="13" xfId="0" applyFont="1" applyFill="1" applyBorder="1" applyAlignment="1">
      <alignment horizontal="center"/>
    </xf>
    <xf numFmtId="0" fontId="17" fillId="0" borderId="44" xfId="0" applyFont="1" applyBorder="1" applyAlignment="1">
      <alignment horizontal="center"/>
    </xf>
    <xf numFmtId="0" fontId="17" fillId="0" borderId="3" xfId="0" applyFont="1" applyBorder="1" applyAlignment="1">
      <alignment horizontal="center"/>
    </xf>
    <xf numFmtId="0" fontId="17" fillId="9" borderId="3" xfId="0" applyFont="1" applyFill="1" applyBorder="1" applyAlignment="1">
      <alignment horizontal="center"/>
    </xf>
    <xf numFmtId="0" fontId="18" fillId="9" borderId="47" xfId="0" applyFont="1" applyFill="1" applyBorder="1" applyAlignment="1">
      <alignment horizontal="center"/>
    </xf>
    <xf numFmtId="0" fontId="17" fillId="0" borderId="50" xfId="0" applyFont="1" applyBorder="1" applyAlignment="1">
      <alignment horizontal="center"/>
    </xf>
    <xf numFmtId="0" fontId="17" fillId="0" borderId="0" xfId="0" applyFont="1" applyAlignment="1">
      <alignment horizontal="center"/>
    </xf>
    <xf numFmtId="0" fontId="17" fillId="18" borderId="3" xfId="0" applyFont="1" applyFill="1" applyBorder="1" applyAlignment="1">
      <alignment horizontal="center"/>
    </xf>
    <xf numFmtId="0" fontId="18" fillId="18" borderId="47" xfId="0" applyFont="1" applyFill="1" applyBorder="1" applyAlignment="1">
      <alignment horizontal="center"/>
    </xf>
    <xf numFmtId="0" fontId="17" fillId="18" borderId="50" xfId="0" applyFont="1" applyFill="1" applyBorder="1" applyAlignment="1">
      <alignment horizontal="center"/>
    </xf>
    <xf numFmtId="0" fontId="17" fillId="0" borderId="0" xfId="0" applyFont="1" applyFill="1" applyAlignment="1">
      <alignment horizontal="center"/>
    </xf>
    <xf numFmtId="0" fontId="0" fillId="0" borderId="0" xfId="0" applyFill="1" applyAlignment="1">
      <alignment horizontal="center"/>
    </xf>
    <xf numFmtId="0" fontId="32" fillId="8" borderId="48" xfId="0" applyFont="1" applyFill="1" applyBorder="1" applyAlignment="1"/>
    <xf numFmtId="0" fontId="32" fillId="8" borderId="42" xfId="0" applyFont="1" applyFill="1" applyBorder="1" applyAlignment="1"/>
    <xf numFmtId="0" fontId="32" fillId="9" borderId="42" xfId="0" applyFont="1" applyFill="1" applyBorder="1" applyAlignment="1"/>
    <xf numFmtId="0" fontId="18" fillId="8" borderId="46" xfId="0" applyFont="1" applyFill="1" applyBorder="1" applyAlignment="1">
      <alignment horizontal="center"/>
    </xf>
    <xf numFmtId="0" fontId="18" fillId="8" borderId="47" xfId="0" applyFont="1" applyFill="1" applyBorder="1" applyAlignment="1">
      <alignment horizontal="center"/>
    </xf>
    <xf numFmtId="0" fontId="5" fillId="0" borderId="0" xfId="0" applyFont="1" applyAlignment="1"/>
    <xf numFmtId="0" fontId="17" fillId="0" borderId="0" xfId="0" applyFont="1" applyAlignment="1"/>
    <xf numFmtId="0" fontId="5" fillId="18" borderId="0" xfId="0" applyFont="1" applyFill="1" applyAlignment="1">
      <alignment horizontal="center"/>
    </xf>
    <xf numFmtId="0" fontId="6" fillId="8" borderId="1" xfId="0" applyFont="1" applyFill="1" applyBorder="1" applyAlignment="1"/>
    <xf numFmtId="0" fontId="17" fillId="8" borderId="3" xfId="0" applyFont="1" applyFill="1" applyBorder="1" applyAlignment="1">
      <alignment horizontal="center"/>
    </xf>
    <xf numFmtId="0" fontId="6" fillId="17" borderId="2" xfId="0" applyFont="1" applyFill="1" applyBorder="1"/>
    <xf numFmtId="0" fontId="37" fillId="0" borderId="0" xfId="0" applyFont="1" applyBorder="1" applyAlignment="1">
      <alignment horizontal="center"/>
    </xf>
    <xf numFmtId="0" fontId="38" fillId="0" borderId="0" xfId="0" applyFont="1" applyBorder="1" applyAlignment="1">
      <alignment horizontal="center"/>
    </xf>
    <xf numFmtId="0" fontId="36" fillId="0" borderId="0" xfId="0" applyFont="1" applyBorder="1" applyAlignment="1">
      <alignment horizontal="center"/>
    </xf>
    <xf numFmtId="0" fontId="36" fillId="8" borderId="0" xfId="0" applyFont="1" applyFill="1" applyBorder="1" applyAlignment="1">
      <alignment horizontal="center"/>
    </xf>
    <xf numFmtId="0" fontId="36" fillId="10" borderId="0" xfId="0" applyFont="1" applyFill="1" applyBorder="1" applyAlignment="1">
      <alignment horizontal="center"/>
    </xf>
    <xf numFmtId="0" fontId="39" fillId="10" borderId="0" xfId="0" applyFont="1" applyFill="1" applyBorder="1" applyAlignment="1">
      <alignment horizontal="center"/>
    </xf>
    <xf numFmtId="0" fontId="38" fillId="0" borderId="0" xfId="0" applyFont="1" applyFill="1" applyAlignment="1">
      <alignment horizontal="center"/>
    </xf>
    <xf numFmtId="0" fontId="39" fillId="8" borderId="0" xfId="0" applyFont="1" applyFill="1" applyBorder="1" applyAlignment="1">
      <alignment horizontal="center"/>
    </xf>
    <xf numFmtId="0" fontId="38" fillId="0" borderId="0" xfId="0" applyFont="1" applyAlignment="1">
      <alignment horizontal="center"/>
    </xf>
    <xf numFmtId="0" fontId="4" fillId="8" borderId="28" xfId="0" applyFont="1" applyFill="1" applyBorder="1" applyAlignment="1">
      <alignment horizontal="center"/>
    </xf>
    <xf numFmtId="0" fontId="38" fillId="8" borderId="0" xfId="0" applyFont="1" applyFill="1" applyBorder="1" applyAlignment="1">
      <alignment horizontal="center"/>
    </xf>
    <xf numFmtId="0" fontId="5" fillId="8" borderId="11" xfId="0" applyFont="1" applyFill="1" applyBorder="1" applyAlignment="1">
      <alignment horizontal="center"/>
    </xf>
    <xf numFmtId="0" fontId="37" fillId="8" borderId="0" xfId="0" applyFont="1" applyFill="1" applyBorder="1" applyAlignment="1">
      <alignment horizontal="center"/>
    </xf>
    <xf numFmtId="0" fontId="8" fillId="8" borderId="31" xfId="0" applyFont="1" applyFill="1" applyBorder="1" applyAlignment="1">
      <alignment horizontal="center"/>
    </xf>
    <xf numFmtId="0" fontId="6" fillId="8" borderId="80" xfId="0" applyFont="1" applyFill="1" applyBorder="1" applyAlignment="1" applyProtection="1">
      <alignment horizontal="center" vertical="center"/>
    </xf>
    <xf numFmtId="0" fontId="6" fillId="0" borderId="34" xfId="0" applyFont="1" applyBorder="1" applyAlignment="1" applyProtection="1">
      <alignment horizontal="center" vertical="center"/>
    </xf>
    <xf numFmtId="1" fontId="8" fillId="8" borderId="40" xfId="0" applyNumberFormat="1" applyFont="1" applyFill="1" applyBorder="1" applyAlignment="1" applyProtection="1">
      <alignment horizontal="center" vertical="center"/>
    </xf>
    <xf numFmtId="1" fontId="8" fillId="0" borderId="3" xfId="0" applyNumberFormat="1" applyFont="1" applyBorder="1" applyAlignment="1" applyProtection="1">
      <alignment horizontal="center" vertical="center"/>
    </xf>
    <xf numFmtId="0" fontId="6" fillId="10" borderId="36" xfId="0" applyFont="1" applyFill="1" applyBorder="1" applyAlignment="1" applyProtection="1">
      <alignment horizontal="center" vertical="center"/>
    </xf>
    <xf numFmtId="0" fontId="6" fillId="10" borderId="34"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6" fillId="0" borderId="35"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16" borderId="3" xfId="0" applyFont="1" applyFill="1" applyBorder="1" applyAlignment="1" applyProtection="1">
      <alignment horizontal="center" vertical="center"/>
    </xf>
    <xf numFmtId="0" fontId="8" fillId="0" borderId="3" xfId="0" applyFont="1" applyBorder="1" applyAlignment="1" applyProtection="1">
      <alignment horizontal="center" vertical="center"/>
    </xf>
    <xf numFmtId="0" fontId="17" fillId="0" borderId="44" xfId="0" applyFont="1" applyBorder="1" applyAlignment="1" applyProtection="1">
      <alignment horizontal="center"/>
      <protection locked="0"/>
    </xf>
    <xf numFmtId="0" fontId="17" fillId="0" borderId="3" xfId="0" applyFont="1" applyBorder="1" applyAlignment="1" applyProtection="1">
      <alignment horizontal="center"/>
      <protection locked="0"/>
    </xf>
    <xf numFmtId="0" fontId="17" fillId="9" borderId="3" xfId="0" applyFont="1" applyFill="1" applyBorder="1" applyAlignment="1" applyProtection="1">
      <alignment horizontal="center"/>
      <protection locked="0"/>
    </xf>
    <xf numFmtId="0" fontId="18" fillId="0" borderId="46" xfId="0" applyFont="1" applyBorder="1" applyAlignment="1" applyProtection="1">
      <alignment horizontal="center"/>
      <protection locked="0"/>
    </xf>
    <xf numFmtId="0" fontId="18" fillId="0" borderId="47" xfId="0" applyFont="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7" fillId="0" borderId="45" xfId="0" applyFont="1" applyBorder="1" applyAlignment="1" applyProtection="1">
      <alignment horizontal="center"/>
      <protection locked="0"/>
    </xf>
    <xf numFmtId="0" fontId="17" fillId="0" borderId="35" xfId="0" applyFont="1" applyBorder="1" applyAlignment="1" applyProtection="1">
      <alignment horizontal="center"/>
      <protection locked="0"/>
    </xf>
    <xf numFmtId="0" fontId="17" fillId="9" borderId="35" xfId="0" applyFont="1" applyFill="1" applyBorder="1" applyAlignment="1" applyProtection="1">
      <alignment horizontal="center"/>
      <protection locked="0"/>
    </xf>
    <xf numFmtId="0" fontId="18" fillId="0" borderId="45" xfId="0" applyFont="1" applyBorder="1" applyAlignment="1" applyProtection="1">
      <alignment horizontal="center"/>
      <protection locked="0"/>
    </xf>
    <xf numFmtId="0" fontId="18" fillId="0" borderId="35" xfId="0" applyFont="1" applyBorder="1" applyAlignment="1" applyProtection="1">
      <alignment horizontal="center"/>
      <protection locked="0"/>
    </xf>
    <xf numFmtId="0" fontId="18" fillId="9" borderId="35" xfId="0" applyFont="1" applyFill="1" applyBorder="1" applyAlignment="1" applyProtection="1">
      <alignment horizontal="center"/>
      <protection locked="0"/>
    </xf>
    <xf numFmtId="0" fontId="18" fillId="10" borderId="46" xfId="0" applyFont="1" applyFill="1" applyBorder="1" applyAlignment="1" applyProtection="1">
      <alignment horizontal="center"/>
      <protection locked="0"/>
    </xf>
    <xf numFmtId="0" fontId="18" fillId="10" borderId="47" xfId="0" applyFont="1" applyFill="1" applyBorder="1" applyAlignment="1" applyProtection="1">
      <alignment horizontal="center"/>
      <protection locked="0"/>
    </xf>
    <xf numFmtId="0" fontId="17" fillId="0" borderId="50" xfId="0" applyFont="1" applyBorder="1" applyAlignment="1" applyProtection="1">
      <alignment horizontal="center"/>
      <protection locked="0"/>
    </xf>
    <xf numFmtId="0" fontId="17" fillId="10" borderId="46" xfId="0" applyFont="1" applyFill="1" applyBorder="1" applyAlignment="1" applyProtection="1">
      <alignment horizontal="center"/>
      <protection locked="0"/>
    </xf>
    <xf numFmtId="0" fontId="17" fillId="10" borderId="47" xfId="0" applyFont="1" applyFill="1" applyBorder="1" applyAlignment="1" applyProtection="1">
      <alignment horizontal="center"/>
      <protection locked="0"/>
    </xf>
    <xf numFmtId="0" fontId="17" fillId="9" borderId="47" xfId="0" applyFont="1" applyFill="1" applyBorder="1" applyAlignment="1" applyProtection="1">
      <alignment horizontal="center"/>
      <protection locked="0"/>
    </xf>
    <xf numFmtId="0" fontId="6" fillId="0" borderId="2" xfId="0" applyFont="1" applyBorder="1" applyProtection="1">
      <protection locked="0"/>
    </xf>
    <xf numFmtId="0" fontId="5" fillId="0" borderId="2"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5" fillId="0" borderId="2" xfId="0" applyFont="1" applyFill="1" applyBorder="1" applyAlignment="1" applyProtection="1">
      <alignment horizontal="center"/>
      <protection locked="0"/>
    </xf>
    <xf numFmtId="0" fontId="5" fillId="0" borderId="6" xfId="0" applyFont="1" applyFill="1" applyBorder="1" applyAlignment="1" applyProtection="1">
      <alignment horizontal="center"/>
      <protection locked="0"/>
    </xf>
    <xf numFmtId="0" fontId="6" fillId="0" borderId="6" xfId="0" applyFont="1" applyBorder="1" applyProtection="1">
      <protection locked="0"/>
    </xf>
    <xf numFmtId="0" fontId="6" fillId="0" borderId="6"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5" fillId="10" borderId="8" xfId="0" applyFont="1" applyFill="1" applyBorder="1" applyAlignment="1" applyProtection="1">
      <alignment horizontal="center"/>
      <protection locked="0"/>
    </xf>
    <xf numFmtId="0" fontId="6" fillId="10" borderId="7" xfId="0" applyFont="1" applyFill="1" applyBorder="1" applyAlignment="1" applyProtection="1">
      <alignment horizontal="center"/>
      <protection locked="0"/>
    </xf>
    <xf numFmtId="0" fontId="5" fillId="0" borderId="1"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6" fillId="0" borderId="2" xfId="0" applyFont="1" applyFill="1" applyBorder="1" applyProtection="1">
      <protection locked="0"/>
    </xf>
    <xf numFmtId="0" fontId="6" fillId="8" borderId="86" xfId="0" applyFont="1" applyFill="1" applyBorder="1" applyProtection="1">
      <protection locked="0"/>
    </xf>
    <xf numFmtId="0" fontId="6" fillId="8" borderId="87" xfId="0" applyFont="1" applyFill="1" applyBorder="1" applyProtection="1">
      <protection locked="0"/>
    </xf>
    <xf numFmtId="0" fontId="6" fillId="8" borderId="88" xfId="0" applyFont="1" applyFill="1" applyBorder="1" applyProtection="1">
      <protection locked="0"/>
    </xf>
    <xf numFmtId="0" fontId="6" fillId="0" borderId="6" xfId="0" applyFont="1" applyFill="1" applyBorder="1" applyProtection="1">
      <protection locked="0"/>
    </xf>
    <xf numFmtId="0" fontId="41" fillId="0" borderId="0" xfId="2"/>
    <xf numFmtId="0" fontId="7" fillId="8" borderId="0" xfId="0" applyFont="1" applyFill="1"/>
    <xf numFmtId="0" fontId="6" fillId="20" borderId="34" xfId="0" applyFont="1" applyFill="1" applyBorder="1" applyAlignment="1" applyProtection="1">
      <alignment horizontal="center" vertical="center"/>
      <protection locked="0"/>
    </xf>
    <xf numFmtId="0" fontId="6" fillId="20" borderId="3" xfId="0" applyFont="1" applyFill="1" applyBorder="1" applyAlignment="1" applyProtection="1">
      <alignment horizontal="center" vertical="center"/>
      <protection locked="0"/>
    </xf>
    <xf numFmtId="0" fontId="8" fillId="8" borderId="98" xfId="0" applyFont="1" applyFill="1" applyBorder="1" applyAlignment="1" applyProtection="1">
      <alignment wrapText="1"/>
    </xf>
    <xf numFmtId="0" fontId="6" fillId="8" borderId="38" xfId="0" applyFont="1" applyFill="1" applyBorder="1" applyAlignment="1" applyProtection="1">
      <alignment horizontal="center" vertical="center"/>
    </xf>
    <xf numFmtId="0" fontId="8" fillId="0" borderId="2" xfId="0" applyFont="1" applyBorder="1" applyProtection="1">
      <protection locked="0"/>
    </xf>
    <xf numFmtId="0" fontId="0" fillId="0" borderId="0" xfId="0" applyProtection="1">
      <protection locked="0"/>
    </xf>
    <xf numFmtId="0" fontId="5" fillId="0" borderId="0" xfId="0" applyFont="1" applyAlignment="1" applyProtection="1">
      <alignment horizontal="center"/>
      <protection locked="0"/>
    </xf>
    <xf numFmtId="0" fontId="5" fillId="0" borderId="0" xfId="0" applyFont="1" applyProtection="1">
      <protection locked="0"/>
    </xf>
    <xf numFmtId="0" fontId="9" fillId="0" borderId="2" xfId="0" applyFont="1" applyBorder="1" applyProtection="1">
      <protection locked="0"/>
    </xf>
    <xf numFmtId="0" fontId="5" fillId="0" borderId="8" xfId="0" applyFont="1" applyFill="1" applyBorder="1" applyAlignment="1" applyProtection="1">
      <alignment horizontal="center"/>
      <protection locked="0"/>
    </xf>
    <xf numFmtId="0" fontId="5" fillId="0" borderId="7" xfId="0" applyFont="1" applyFill="1" applyBorder="1" applyAlignment="1" applyProtection="1">
      <alignment horizontal="center"/>
      <protection locked="0"/>
    </xf>
    <xf numFmtId="0" fontId="6" fillId="0" borderId="0" xfId="0" applyFont="1" applyAlignment="1" applyProtection="1">
      <alignment horizontal="center"/>
      <protection locked="0"/>
    </xf>
    <xf numFmtId="0" fontId="8" fillId="0" borderId="1" xfId="0" applyFont="1" applyBorder="1" applyProtection="1">
      <protection locked="0"/>
    </xf>
    <xf numFmtId="0" fontId="8" fillId="0" borderId="5" xfId="0" applyFont="1" applyBorder="1" applyProtection="1">
      <protection locked="0"/>
    </xf>
    <xf numFmtId="0" fontId="9" fillId="0" borderId="6" xfId="0" applyFont="1" applyBorder="1" applyProtection="1">
      <protection locked="0"/>
    </xf>
    <xf numFmtId="0" fontId="5" fillId="0" borderId="7" xfId="0" applyFont="1" applyBorder="1" applyAlignment="1" applyProtection="1">
      <alignment horizontal="center"/>
      <protection locked="0"/>
    </xf>
    <xf numFmtId="0" fontId="9" fillId="10" borderId="6" xfId="0" applyFont="1" applyFill="1" applyBorder="1" applyProtection="1">
      <protection locked="0"/>
    </xf>
    <xf numFmtId="0" fontId="5" fillId="10" borderId="7" xfId="0" applyFont="1" applyFill="1" applyBorder="1" applyAlignment="1" applyProtection="1">
      <alignment horizontal="center"/>
      <protection locked="0"/>
    </xf>
    <xf numFmtId="0" fontId="24" fillId="4" borderId="5" xfId="0" applyFont="1" applyFill="1" applyBorder="1" applyProtection="1">
      <protection locked="0"/>
    </xf>
    <xf numFmtId="0" fontId="9" fillId="10" borderId="2" xfId="0" applyFont="1" applyFill="1" applyBorder="1" applyProtection="1">
      <protection locked="0"/>
    </xf>
    <xf numFmtId="0" fontId="24" fillId="4" borderId="1" xfId="0" applyFont="1" applyFill="1" applyBorder="1" applyProtection="1">
      <protection locked="0"/>
    </xf>
    <xf numFmtId="0" fontId="9" fillId="10" borderId="8" xfId="0" applyFont="1" applyFill="1" applyBorder="1" applyProtection="1">
      <protection locked="0"/>
    </xf>
    <xf numFmtId="0" fontId="6" fillId="10" borderId="2" xfId="0" applyFont="1" applyFill="1" applyBorder="1" applyAlignment="1" applyProtection="1">
      <alignment horizontal="center"/>
      <protection locked="0"/>
    </xf>
    <xf numFmtId="0" fontId="6" fillId="10" borderId="6" xfId="0" applyFont="1" applyFill="1" applyBorder="1" applyAlignment="1" applyProtection="1">
      <alignment horizontal="center"/>
      <protection locked="0"/>
    </xf>
    <xf numFmtId="0" fontId="17" fillId="0" borderId="0" xfId="0" applyFont="1" applyAlignment="1" applyProtection="1">
      <alignment horizontal="center"/>
      <protection locked="0"/>
    </xf>
    <xf numFmtId="0" fontId="17" fillId="0" borderId="0" xfId="0" applyFont="1" applyFill="1" applyAlignment="1" applyProtection="1">
      <alignment horizontal="center"/>
      <protection locked="0"/>
    </xf>
    <xf numFmtId="0" fontId="24" fillId="4" borderId="5" xfId="0" applyFont="1" applyFill="1" applyBorder="1" applyAlignment="1" applyProtection="1">
      <protection locked="0"/>
    </xf>
    <xf numFmtId="0" fontId="6" fillId="8" borderId="1" xfId="0" applyFont="1" applyFill="1" applyBorder="1" applyAlignment="1" applyProtection="1">
      <protection locked="0"/>
    </xf>
    <xf numFmtId="0" fontId="24" fillId="8" borderId="1" xfId="0" applyFont="1" applyFill="1" applyBorder="1" applyAlignment="1" applyProtection="1">
      <protection locked="0"/>
    </xf>
    <xf numFmtId="0" fontId="32" fillId="8" borderId="48" xfId="0" applyFont="1" applyFill="1" applyBorder="1" applyAlignment="1" applyProtection="1">
      <protection locked="0"/>
    </xf>
    <xf numFmtId="0" fontId="32" fillId="8" borderId="42" xfId="0" applyFont="1" applyFill="1" applyBorder="1" applyAlignment="1" applyProtection="1">
      <protection locked="0"/>
    </xf>
    <xf numFmtId="0" fontId="32" fillId="9" borderId="42" xfId="0" applyFont="1" applyFill="1" applyBorder="1" applyAlignment="1" applyProtection="1">
      <protection locked="0"/>
    </xf>
    <xf numFmtId="0" fontId="6" fillId="17" borderId="2" xfId="0" applyFont="1" applyFill="1" applyBorder="1" applyProtection="1">
      <protection locked="0"/>
    </xf>
    <xf numFmtId="0" fontId="5" fillId="7" borderId="2" xfId="0" applyFont="1" applyFill="1" applyBorder="1" applyAlignment="1" applyProtection="1">
      <alignment horizontal="center"/>
      <protection locked="0"/>
    </xf>
    <xf numFmtId="0" fontId="17" fillId="8" borderId="3" xfId="0" applyFont="1" applyFill="1" applyBorder="1" applyAlignment="1" applyProtection="1">
      <alignment horizontal="center"/>
      <protection locked="0"/>
    </xf>
    <xf numFmtId="0" fontId="9" fillId="8" borderId="8" xfId="0" applyFont="1" applyFill="1" applyBorder="1" applyProtection="1">
      <protection locked="0"/>
    </xf>
    <xf numFmtId="0" fontId="5" fillId="8" borderId="8" xfId="0" applyFont="1" applyFill="1" applyBorder="1" applyAlignment="1" applyProtection="1">
      <alignment horizontal="center"/>
      <protection locked="0"/>
    </xf>
    <xf numFmtId="0" fontId="6" fillId="8" borderId="8" xfId="0" applyFont="1" applyFill="1" applyBorder="1" applyAlignment="1" applyProtection="1">
      <alignment horizontal="center"/>
      <protection locked="0"/>
    </xf>
    <xf numFmtId="0" fontId="18" fillId="8" borderId="46" xfId="0" applyFont="1" applyFill="1" applyBorder="1" applyAlignment="1" applyProtection="1">
      <alignment horizontal="center"/>
      <protection locked="0"/>
    </xf>
    <xf numFmtId="0" fontId="18" fillId="8" borderId="47" xfId="0" applyFont="1" applyFill="1" applyBorder="1" applyAlignment="1" applyProtection="1">
      <alignment horizontal="center"/>
      <protection locked="0"/>
    </xf>
    <xf numFmtId="0" fontId="11" fillId="8" borderId="59" xfId="0" applyFont="1" applyFill="1" applyBorder="1" applyAlignment="1" applyProtection="1">
      <alignment wrapText="1"/>
    </xf>
    <xf numFmtId="0" fontId="8" fillId="0" borderId="0" xfId="0" applyFont="1" applyBorder="1" applyAlignment="1" applyProtection="1">
      <alignment horizontal="center" vertical="center"/>
    </xf>
    <xf numFmtId="0" fontId="6" fillId="8" borderId="25" xfId="0" applyFont="1" applyFill="1" applyBorder="1" applyAlignment="1" applyProtection="1">
      <alignment horizontal="center" vertical="center"/>
    </xf>
    <xf numFmtId="0" fontId="6" fillId="8" borderId="27" xfId="0" applyFont="1" applyFill="1" applyBorder="1" applyAlignment="1" applyProtection="1">
      <alignment horizontal="center" vertical="center"/>
    </xf>
    <xf numFmtId="0" fontId="8" fillId="0" borderId="35" xfId="0" applyFont="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35" xfId="0" applyFont="1" applyFill="1" applyBorder="1" applyAlignment="1" applyProtection="1">
      <alignment horizontal="center" vertical="center"/>
    </xf>
    <xf numFmtId="0" fontId="5" fillId="0" borderId="12" xfId="0" applyFont="1" applyBorder="1" applyAlignment="1" applyProtection="1">
      <alignment horizontal="center"/>
    </xf>
    <xf numFmtId="0" fontId="5" fillId="0" borderId="13" xfId="0" applyFont="1" applyBorder="1" applyAlignment="1" applyProtection="1">
      <alignment horizontal="center"/>
    </xf>
    <xf numFmtId="0" fontId="5" fillId="0" borderId="11" xfId="0" applyFont="1" applyBorder="1" applyAlignment="1" applyProtection="1">
      <alignment horizontal="center"/>
    </xf>
    <xf numFmtId="0" fontId="4" fillId="0" borderId="14" xfId="0" applyFont="1" applyBorder="1" applyAlignment="1" applyProtection="1">
      <alignment horizontal="center"/>
    </xf>
    <xf numFmtId="0" fontId="4" fillId="8" borderId="13" xfId="0" applyFont="1" applyFill="1" applyBorder="1" applyAlignment="1" applyProtection="1">
      <alignment horizontal="center"/>
    </xf>
    <xf numFmtId="0" fontId="4" fillId="10" borderId="31" xfId="0" applyFont="1" applyFill="1" applyBorder="1" applyAlignment="1" applyProtection="1">
      <alignment horizontal="center"/>
    </xf>
    <xf numFmtId="0" fontId="4" fillId="8" borderId="28" xfId="0" applyFont="1" applyFill="1" applyBorder="1" applyAlignment="1" applyProtection="1">
      <alignment horizontal="center"/>
    </xf>
    <xf numFmtId="0" fontId="5" fillId="8" borderId="11" xfId="0" applyFont="1" applyFill="1" applyBorder="1" applyAlignment="1" applyProtection="1">
      <alignment horizontal="center"/>
    </xf>
    <xf numFmtId="0" fontId="26" fillId="0" borderId="11" xfId="0" applyFont="1" applyBorder="1" applyAlignment="1" applyProtection="1">
      <alignment horizontal="center"/>
    </xf>
    <xf numFmtId="0" fontId="27" fillId="8" borderId="28" xfId="0" applyFont="1" applyFill="1" applyBorder="1" applyAlignment="1" applyProtection="1">
      <alignment horizontal="center"/>
    </xf>
    <xf numFmtId="0" fontId="0" fillId="0" borderId="12" xfId="0" applyBorder="1" applyAlignment="1" applyProtection="1">
      <alignment horizontal="center"/>
    </xf>
    <xf numFmtId="0" fontId="8" fillId="0" borderId="32" xfId="0" applyFont="1" applyBorder="1" applyAlignment="1" applyProtection="1">
      <alignment horizontal="center"/>
    </xf>
    <xf numFmtId="0" fontId="0" fillId="0" borderId="0" xfId="0" applyFill="1" applyAlignment="1" applyProtection="1">
      <alignment horizontal="center"/>
    </xf>
    <xf numFmtId="0" fontId="8" fillId="8" borderId="29" xfId="0" applyFont="1" applyFill="1" applyBorder="1" applyAlignment="1" applyProtection="1">
      <alignment horizontal="center"/>
    </xf>
    <xf numFmtId="0" fontId="0" fillId="0" borderId="0" xfId="0" applyAlignment="1" applyProtection="1">
      <alignment horizontal="center"/>
    </xf>
    <xf numFmtId="0" fontId="10" fillId="2" borderId="19" xfId="0" applyFont="1" applyFill="1" applyBorder="1" applyAlignment="1" applyProtection="1">
      <alignment horizontal="center"/>
    </xf>
    <xf numFmtId="0" fontId="10" fillId="2" borderId="15" xfId="0" applyFont="1" applyFill="1" applyBorder="1" applyAlignment="1" applyProtection="1">
      <alignment horizontal="center"/>
    </xf>
    <xf numFmtId="0" fontId="15" fillId="0" borderId="18" xfId="0" applyFont="1" applyBorder="1" applyAlignment="1" applyProtection="1">
      <alignment horizontal="center"/>
    </xf>
    <xf numFmtId="0" fontId="25" fillId="0" borderId="21" xfId="0" applyFont="1" applyBorder="1" applyAlignment="1" applyProtection="1">
      <alignment horizontal="center"/>
    </xf>
    <xf numFmtId="0" fontId="15" fillId="0" borderId="20" xfId="0" applyFont="1" applyBorder="1" applyAlignment="1" applyProtection="1">
      <alignment horizontal="center"/>
    </xf>
    <xf numFmtId="0" fontId="16" fillId="0" borderId="21" xfId="0" applyFont="1" applyBorder="1" applyAlignment="1" applyProtection="1">
      <alignment horizontal="center"/>
    </xf>
    <xf numFmtId="0" fontId="16" fillId="0" borderId="20" xfId="0" applyFont="1" applyBorder="1" applyAlignment="1" applyProtection="1">
      <alignment horizontal="center"/>
    </xf>
    <xf numFmtId="0" fontId="13" fillId="0" borderId="17" xfId="0" applyFont="1" applyBorder="1" applyAlignment="1" applyProtection="1">
      <alignment horizontal="center"/>
    </xf>
    <xf numFmtId="0" fontId="16" fillId="10" borderId="21" xfId="0" applyFont="1" applyFill="1" applyBorder="1" applyAlignment="1" applyProtection="1">
      <alignment horizontal="center"/>
    </xf>
    <xf numFmtId="0" fontId="13" fillId="0" borderId="18" xfId="0" applyFont="1" applyBorder="1" applyAlignment="1" applyProtection="1">
      <alignment horizontal="center"/>
    </xf>
    <xf numFmtId="0" fontId="28" fillId="10" borderId="21" xfId="0" applyFont="1" applyFill="1" applyBorder="1" applyAlignment="1" applyProtection="1">
      <alignment horizontal="center"/>
    </xf>
    <xf numFmtId="0" fontId="19" fillId="0" borderId="18" xfId="0" applyFont="1" applyBorder="1" applyAlignment="1" applyProtection="1">
      <alignment horizontal="center"/>
    </xf>
    <xf numFmtId="0" fontId="29" fillId="10" borderId="21" xfId="0" applyFont="1" applyFill="1" applyBorder="1" applyAlignment="1" applyProtection="1">
      <alignment horizontal="center"/>
    </xf>
    <xf numFmtId="0" fontId="13" fillId="0" borderId="54" xfId="0" applyFont="1" applyBorder="1" applyAlignment="1" applyProtection="1">
      <alignment horizontal="center"/>
    </xf>
    <xf numFmtId="0" fontId="13" fillId="19" borderId="54" xfId="0" applyFont="1" applyFill="1" applyBorder="1" applyAlignment="1" applyProtection="1">
      <alignment horizontal="center"/>
    </xf>
    <xf numFmtId="0" fontId="28" fillId="10" borderId="55" xfId="0" applyFont="1" applyFill="1" applyBorder="1" applyAlignment="1" applyProtection="1">
      <alignment horizontal="center"/>
    </xf>
    <xf numFmtId="0" fontId="14" fillId="10" borderId="55" xfId="0" applyFont="1" applyFill="1" applyBorder="1" applyAlignment="1" applyProtection="1">
      <alignment horizontal="center"/>
    </xf>
    <xf numFmtId="0" fontId="29" fillId="0" borderId="33" xfId="0" applyFont="1" applyBorder="1" applyAlignment="1" applyProtection="1">
      <alignment horizontal="center"/>
    </xf>
    <xf numFmtId="0" fontId="14" fillId="8" borderId="21" xfId="0" applyFont="1" applyFill="1" applyBorder="1" applyAlignment="1" applyProtection="1">
      <alignment horizontal="center"/>
    </xf>
    <xf numFmtId="0" fontId="37" fillId="0" borderId="0" xfId="0" applyFont="1" applyBorder="1" applyAlignment="1" applyProtection="1">
      <alignment horizontal="center"/>
    </xf>
    <xf numFmtId="0" fontId="38" fillId="0" borderId="0" xfId="0" applyFont="1" applyBorder="1" applyAlignment="1" applyProtection="1">
      <alignment horizontal="center"/>
    </xf>
    <xf numFmtId="0" fontId="36" fillId="0" borderId="0" xfId="0" applyFont="1" applyBorder="1" applyAlignment="1" applyProtection="1">
      <alignment horizontal="center"/>
    </xf>
    <xf numFmtId="0" fontId="36" fillId="8" borderId="0" xfId="0" applyFont="1" applyFill="1" applyBorder="1" applyAlignment="1" applyProtection="1">
      <alignment horizontal="center"/>
    </xf>
    <xf numFmtId="0" fontId="36" fillId="10" borderId="0" xfId="0" applyFont="1" applyFill="1" applyBorder="1" applyAlignment="1" applyProtection="1">
      <alignment horizontal="center"/>
    </xf>
    <xf numFmtId="0" fontId="38" fillId="8" borderId="0" xfId="0" applyFont="1" applyFill="1" applyBorder="1" applyAlignment="1" applyProtection="1">
      <alignment horizontal="center"/>
    </xf>
    <xf numFmtId="0" fontId="37" fillId="8" borderId="0" xfId="0" applyFont="1" applyFill="1" applyBorder="1" applyAlignment="1" applyProtection="1">
      <alignment horizontal="center"/>
    </xf>
    <xf numFmtId="0" fontId="39" fillId="8" borderId="0" xfId="0" applyFont="1" applyFill="1" applyBorder="1" applyAlignment="1" applyProtection="1">
      <alignment horizontal="center"/>
    </xf>
    <xf numFmtId="0" fontId="39" fillId="10" borderId="0" xfId="0" applyFont="1" applyFill="1" applyBorder="1" applyAlignment="1" applyProtection="1">
      <alignment horizontal="center"/>
    </xf>
    <xf numFmtId="0" fontId="39" fillId="0" borderId="0" xfId="0" applyFont="1" applyBorder="1" applyAlignment="1" applyProtection="1">
      <alignment horizontal="center"/>
    </xf>
    <xf numFmtId="0" fontId="38" fillId="0" borderId="0" xfId="0" applyFont="1" applyFill="1" applyAlignment="1" applyProtection="1">
      <alignment horizontal="center"/>
    </xf>
    <xf numFmtId="0" fontId="38" fillId="0" borderId="0" xfId="0" applyFont="1" applyAlignment="1" applyProtection="1">
      <alignment horizontal="center"/>
    </xf>
    <xf numFmtId="0" fontId="47" fillId="0" borderId="0" xfId="2" applyFont="1"/>
    <xf numFmtId="0" fontId="6" fillId="0" borderId="0" xfId="1"/>
    <xf numFmtId="0" fontId="33" fillId="4" borderId="90" xfId="1" applyFont="1" applyFill="1" applyBorder="1" applyAlignment="1"/>
    <xf numFmtId="0" fontId="24" fillId="8" borderId="96" xfId="1" applyFont="1" applyFill="1" applyBorder="1" applyAlignment="1"/>
    <xf numFmtId="0" fontId="24" fillId="8" borderId="95" xfId="1" applyFont="1" applyFill="1" applyBorder="1" applyAlignment="1"/>
    <xf numFmtId="0" fontId="24" fillId="8" borderId="97" xfId="1" applyFont="1" applyFill="1" applyBorder="1" applyAlignment="1"/>
    <xf numFmtId="0" fontId="24" fillId="8" borderId="0" xfId="1" applyFont="1" applyFill="1" applyBorder="1" applyAlignment="1"/>
    <xf numFmtId="0" fontId="8" fillId="0" borderId="0" xfId="1" applyFont="1"/>
    <xf numFmtId="0" fontId="17" fillId="0" borderId="90" xfId="1" applyFont="1" applyBorder="1" applyAlignment="1">
      <alignment horizontal="center" vertical="center" wrapText="1"/>
    </xf>
    <xf numFmtId="0" fontId="17" fillId="0" borderId="90" xfId="1" applyFont="1" applyBorder="1"/>
    <xf numFmtId="0" fontId="17" fillId="8" borderId="90" xfId="1" applyFont="1" applyFill="1" applyBorder="1" applyAlignment="1">
      <alignment horizontal="center" vertical="center" wrapText="1"/>
    </xf>
    <xf numFmtId="0" fontId="17" fillId="8" borderId="90" xfId="1" applyFont="1" applyFill="1" applyBorder="1" applyAlignment="1">
      <alignment vertical="center" wrapText="1"/>
    </xf>
    <xf numFmtId="0" fontId="17" fillId="8" borderId="96" xfId="1" applyFont="1" applyFill="1" applyBorder="1" applyAlignment="1">
      <alignment vertical="center" wrapText="1"/>
    </xf>
    <xf numFmtId="0" fontId="17" fillId="8" borderId="95" xfId="1" applyFont="1" applyFill="1" applyBorder="1" applyAlignment="1">
      <alignment vertical="center" wrapText="1"/>
    </xf>
    <xf numFmtId="0" fontId="17" fillId="8" borderId="95" xfId="1" applyFont="1" applyFill="1" applyBorder="1" applyAlignment="1">
      <alignment horizontal="center" vertical="center" wrapText="1"/>
    </xf>
    <xf numFmtId="0" fontId="17" fillId="8" borderId="97" xfId="1" applyFont="1" applyFill="1" applyBorder="1" applyAlignment="1">
      <alignment horizontal="center" vertical="center" wrapText="1"/>
    </xf>
    <xf numFmtId="0" fontId="17" fillId="8" borderId="0" xfId="1" applyFont="1" applyFill="1" applyBorder="1" applyAlignment="1">
      <alignment horizontal="center" vertical="center" wrapText="1"/>
    </xf>
    <xf numFmtId="0" fontId="17" fillId="0" borderId="0" xfId="1" applyFont="1"/>
    <xf numFmtId="0" fontId="6" fillId="0" borderId="90" xfId="1" applyFont="1" applyBorder="1" applyAlignment="1">
      <alignment horizontal="center" vertical="center" wrapText="1"/>
    </xf>
    <xf numFmtId="0" fontId="6" fillId="0" borderId="90" xfId="1" applyBorder="1"/>
    <xf numFmtId="0" fontId="6" fillId="8" borderId="90" xfId="1" applyFont="1" applyFill="1" applyBorder="1" applyAlignment="1">
      <alignment horizontal="center" vertical="center" wrapText="1"/>
    </xf>
    <xf numFmtId="0" fontId="6" fillId="8" borderId="90" xfId="1" applyFont="1" applyFill="1" applyBorder="1" applyAlignment="1"/>
    <xf numFmtId="1" fontId="6" fillId="8" borderId="96" xfId="1" applyNumberFormat="1" applyFont="1" applyFill="1" applyBorder="1" applyAlignment="1"/>
    <xf numFmtId="1" fontId="6" fillId="8" borderId="95" xfId="1" applyNumberFormat="1" applyFont="1" applyFill="1" applyBorder="1" applyAlignment="1"/>
    <xf numFmtId="1" fontId="6" fillId="8" borderId="95" xfId="1" applyNumberFormat="1" applyFont="1" applyFill="1" applyBorder="1" applyAlignment="1">
      <alignment horizontal="center"/>
    </xf>
    <xf numFmtId="1" fontId="6" fillId="8" borderId="97" xfId="1" applyNumberFormat="1" applyFont="1" applyFill="1" applyBorder="1" applyAlignment="1">
      <alignment horizontal="center"/>
    </xf>
    <xf numFmtId="1" fontId="6" fillId="8" borderId="0" xfId="1" applyNumberFormat="1" applyFont="1" applyFill="1" applyBorder="1" applyAlignment="1">
      <alignment horizontal="center"/>
    </xf>
    <xf numFmtId="0" fontId="6" fillId="8" borderId="0" xfId="1" applyFont="1" applyFill="1" applyBorder="1" applyAlignment="1">
      <alignment horizontal="center" vertical="center" wrapText="1"/>
    </xf>
    <xf numFmtId="0" fontId="6" fillId="0" borderId="90" xfId="1" applyFont="1" applyBorder="1" applyAlignment="1">
      <alignment horizontal="center"/>
    </xf>
    <xf numFmtId="0" fontId="6" fillId="0" borderId="90" xfId="1" applyBorder="1" applyAlignment="1">
      <alignment horizontal="center"/>
    </xf>
    <xf numFmtId="0" fontId="6" fillId="8" borderId="90" xfId="1" applyFont="1" applyFill="1" applyBorder="1" applyAlignment="1">
      <alignment horizontal="center"/>
    </xf>
    <xf numFmtId="0" fontId="6" fillId="8" borderId="90" xfId="1" applyFill="1" applyBorder="1" applyAlignment="1">
      <alignment horizontal="center"/>
    </xf>
    <xf numFmtId="0" fontId="6" fillId="8" borderId="0" xfId="1" applyFill="1" applyBorder="1" applyAlignment="1">
      <alignment horizontal="center"/>
    </xf>
    <xf numFmtId="1" fontId="6" fillId="8" borderId="90" xfId="1" applyNumberFormat="1" applyFill="1" applyBorder="1" applyAlignment="1"/>
    <xf numFmtId="1" fontId="6" fillId="8" borderId="0" xfId="1" applyNumberFormat="1" applyFill="1" applyBorder="1" applyAlignment="1">
      <alignment horizontal="center"/>
    </xf>
    <xf numFmtId="1" fontId="6" fillId="8" borderId="95" xfId="1" applyNumberFormat="1" applyFill="1" applyBorder="1" applyAlignment="1">
      <alignment horizontal="center"/>
    </xf>
    <xf numFmtId="1" fontId="6" fillId="8" borderId="90" xfId="1" applyNumberFormat="1" applyFill="1" applyBorder="1" applyAlignment="1">
      <alignment horizontal="center"/>
    </xf>
    <xf numFmtId="1" fontId="6" fillId="8" borderId="96" xfId="1" applyNumberFormat="1" applyFill="1" applyBorder="1" applyAlignment="1"/>
    <xf numFmtId="1" fontId="6" fillId="8" borderId="95" xfId="1" applyNumberFormat="1" applyFill="1" applyBorder="1" applyAlignment="1"/>
    <xf numFmtId="1" fontId="6" fillId="8" borderId="97" xfId="1" applyNumberFormat="1" applyFill="1" applyBorder="1" applyAlignment="1">
      <alignment horizontal="center"/>
    </xf>
    <xf numFmtId="0" fontId="6" fillId="8" borderId="73" xfId="1" applyFont="1" applyFill="1" applyBorder="1" applyAlignment="1"/>
    <xf numFmtId="0" fontId="6" fillId="0" borderId="0" xfId="1" applyBorder="1" applyAlignment="1">
      <alignment horizontal="center"/>
    </xf>
    <xf numFmtId="0" fontId="6" fillId="0" borderId="0" xfId="1" applyBorder="1"/>
    <xf numFmtId="0" fontId="6" fillId="8" borderId="0" xfId="1" applyFont="1" applyFill="1" applyBorder="1" applyAlignment="1">
      <alignment horizontal="center"/>
    </xf>
    <xf numFmtId="1" fontId="6" fillId="8" borderId="0" xfId="1" applyNumberFormat="1" applyFill="1" applyBorder="1" applyAlignment="1"/>
    <xf numFmtId="0" fontId="6" fillId="4" borderId="90" xfId="1" applyFill="1" applyBorder="1" applyAlignment="1"/>
    <xf numFmtId="0" fontId="33" fillId="4" borderId="90" xfId="1" applyFont="1" applyFill="1" applyBorder="1"/>
    <xf numFmtId="0" fontId="6" fillId="8" borderId="0" xfId="1" applyFont="1" applyFill="1"/>
    <xf numFmtId="0" fontId="17" fillId="0" borderId="90" xfId="1" applyFont="1" applyBorder="1" applyAlignment="1">
      <alignment horizontal="center" wrapText="1"/>
    </xf>
    <xf numFmtId="0" fontId="6" fillId="0" borderId="90" xfId="1" applyFont="1" applyBorder="1" applyAlignment="1">
      <alignment horizontal="center" wrapText="1"/>
    </xf>
    <xf numFmtId="1" fontId="6" fillId="0" borderId="90" xfId="1" applyNumberFormat="1" applyFont="1" applyBorder="1" applyAlignment="1">
      <alignment horizontal="center"/>
    </xf>
    <xf numFmtId="0" fontId="6" fillId="0" borderId="90" xfId="1" applyFont="1" applyFill="1" applyBorder="1" applyAlignment="1">
      <alignment vertical="top" wrapText="1"/>
    </xf>
    <xf numFmtId="0" fontId="6" fillId="0" borderId="0" xfId="1" applyFont="1" applyFill="1" applyBorder="1" applyAlignment="1">
      <alignment vertical="top" wrapText="1"/>
    </xf>
    <xf numFmtId="1" fontId="6" fillId="0" borderId="90" xfId="1" applyNumberFormat="1" applyBorder="1" applyAlignment="1">
      <alignment horizontal="center"/>
    </xf>
    <xf numFmtId="1" fontId="6" fillId="8" borderId="90" xfId="1" applyNumberFormat="1" applyFont="1" applyFill="1" applyBorder="1" applyAlignment="1">
      <alignment horizontal="center"/>
    </xf>
    <xf numFmtId="1" fontId="6" fillId="0" borderId="90" xfId="1" applyNumberFormat="1" applyFont="1" applyFill="1" applyBorder="1" applyAlignment="1">
      <alignment horizontal="center"/>
    </xf>
    <xf numFmtId="0" fontId="6" fillId="8" borderId="90" xfId="1" applyFont="1" applyFill="1" applyBorder="1"/>
    <xf numFmtId="1" fontId="6" fillId="0" borderId="90" xfId="1" applyNumberFormat="1" applyFill="1" applyBorder="1" applyAlignment="1">
      <alignment horizontal="center"/>
    </xf>
    <xf numFmtId="0" fontId="6" fillId="0" borderId="0" xfId="1" applyFont="1" applyBorder="1" applyAlignment="1">
      <alignment horizontal="center"/>
    </xf>
    <xf numFmtId="1" fontId="6" fillId="0" borderId="0" xfId="1" applyNumberFormat="1" applyBorder="1" applyAlignment="1">
      <alignment horizontal="center"/>
    </xf>
    <xf numFmtId="0" fontId="6" fillId="0" borderId="0" xfId="1" applyBorder="1" applyAlignment="1"/>
    <xf numFmtId="0" fontId="42" fillId="0" borderId="0" xfId="1" applyFont="1"/>
    <xf numFmtId="0" fontId="6" fillId="0" borderId="0" xfId="1" applyAlignment="1"/>
    <xf numFmtId="0" fontId="40" fillId="0" borderId="0" xfId="1" applyFont="1"/>
    <xf numFmtId="0" fontId="6" fillId="0" borderId="0" xfId="1" applyAlignment="1">
      <alignment horizontal="center"/>
    </xf>
    <xf numFmtId="0" fontId="17" fillId="0" borderId="0" xfId="1" applyFont="1" applyAlignment="1">
      <alignment horizontal="center"/>
    </xf>
    <xf numFmtId="0" fontId="17" fillId="0" borderId="0" xfId="1" applyFont="1" applyAlignment="1"/>
    <xf numFmtId="0" fontId="35" fillId="0" borderId="0" xfId="1" applyFont="1"/>
    <xf numFmtId="0" fontId="33" fillId="4" borderId="3" xfId="1" applyFont="1" applyFill="1" applyBorder="1" applyAlignment="1">
      <alignment vertical="center" wrapText="1"/>
    </xf>
    <xf numFmtId="0" fontId="7" fillId="0" borderId="77" xfId="1" applyFont="1" applyBorder="1" applyAlignment="1">
      <alignment vertical="center" wrapText="1"/>
    </xf>
    <xf numFmtId="0" fontId="7" fillId="0" borderId="73" xfId="1" applyFont="1" applyBorder="1" applyAlignment="1">
      <alignment vertical="center" wrapText="1"/>
    </xf>
    <xf numFmtId="0" fontId="6" fillId="0" borderId="76" xfId="1" applyBorder="1"/>
    <xf numFmtId="0" fontId="6" fillId="0" borderId="3" xfId="1" applyFont="1" applyBorder="1" applyAlignment="1">
      <alignment horizontal="center" vertical="center" wrapText="1"/>
    </xf>
    <xf numFmtId="0" fontId="6" fillId="0" borderId="3" xfId="1" applyBorder="1"/>
    <xf numFmtId="0" fontId="6" fillId="0" borderId="3" xfId="1" applyFont="1" applyBorder="1" applyAlignment="1">
      <alignment vertical="center" wrapText="1"/>
    </xf>
    <xf numFmtId="0" fontId="6" fillId="0" borderId="73" xfId="1" applyFont="1" applyBorder="1" applyAlignment="1">
      <alignment vertical="center" wrapText="1"/>
    </xf>
    <xf numFmtId="0" fontId="6" fillId="0" borderId="76" xfId="1" applyFont="1" applyBorder="1" applyAlignment="1">
      <alignment vertical="center" wrapText="1"/>
    </xf>
    <xf numFmtId="0" fontId="6" fillId="0" borderId="3" xfId="1" applyFont="1" applyBorder="1" applyAlignment="1"/>
    <xf numFmtId="0" fontId="6" fillId="0" borderId="73" xfId="1" applyBorder="1" applyAlignment="1"/>
    <xf numFmtId="0" fontId="6" fillId="0" borderId="76" xfId="1" applyBorder="1" applyAlignment="1"/>
    <xf numFmtId="0" fontId="6" fillId="0" borderId="3" xfId="1" applyFont="1" applyBorder="1" applyAlignment="1">
      <alignment horizontal="center"/>
    </xf>
    <xf numFmtId="0" fontId="6" fillId="0" borderId="3" xfId="1" applyBorder="1" applyAlignment="1">
      <alignment horizontal="center"/>
    </xf>
    <xf numFmtId="0" fontId="6" fillId="0" borderId="3" xfId="1" applyBorder="1" applyAlignment="1"/>
    <xf numFmtId="0" fontId="6" fillId="0" borderId="73" xfId="1" applyFont="1" applyBorder="1" applyAlignment="1"/>
    <xf numFmtId="0" fontId="31" fillId="4" borderId="3" xfId="1" applyFont="1" applyFill="1" applyBorder="1" applyAlignment="1"/>
    <xf numFmtId="0" fontId="6" fillId="0" borderId="3" xfId="1" applyFont="1" applyBorder="1"/>
    <xf numFmtId="0" fontId="6" fillId="0" borderId="0" xfId="1" applyFont="1" applyBorder="1" applyAlignment="1"/>
    <xf numFmtId="0" fontId="7" fillId="0" borderId="0" xfId="1" applyFont="1"/>
    <xf numFmtId="0" fontId="40" fillId="0" borderId="2" xfId="0" applyFont="1" applyFill="1" applyBorder="1" applyProtection="1">
      <protection locked="0"/>
    </xf>
    <xf numFmtId="0" fontId="48" fillId="8" borderId="0" xfId="0" applyFont="1" applyFill="1" applyAlignment="1" applyProtection="1">
      <alignment horizontal="left" wrapText="1"/>
    </xf>
    <xf numFmtId="0" fontId="24" fillId="4" borderId="0" xfId="1" applyFont="1" applyFill="1"/>
    <xf numFmtId="0" fontId="31" fillId="4" borderId="0" xfId="1" applyFont="1" applyFill="1"/>
    <xf numFmtId="0" fontId="6" fillId="0" borderId="0" xfId="1" applyFont="1"/>
    <xf numFmtId="0" fontId="33" fillId="4" borderId="0" xfId="1" applyFont="1" applyFill="1"/>
    <xf numFmtId="0" fontId="6" fillId="20" borderId="0" xfId="1" applyFont="1" applyFill="1"/>
    <xf numFmtId="0" fontId="6" fillId="20" borderId="0" xfId="1" applyFill="1"/>
    <xf numFmtId="0" fontId="24" fillId="4" borderId="0" xfId="1" applyFont="1" applyFill="1" applyAlignment="1">
      <alignment horizontal="left"/>
    </xf>
    <xf numFmtId="0" fontId="34" fillId="8" borderId="0" xfId="1" applyFont="1" applyFill="1" applyAlignment="1">
      <alignment horizontal="left"/>
    </xf>
    <xf numFmtId="0" fontId="6" fillId="0" borderId="0" xfId="1" applyFont="1" applyAlignment="1">
      <alignment horizontal="left"/>
    </xf>
    <xf numFmtId="0" fontId="8" fillId="0" borderId="0" xfId="1" applyFont="1" applyAlignment="1">
      <alignment horizontal="left"/>
    </xf>
    <xf numFmtId="0" fontId="6" fillId="0" borderId="0" xfId="1" applyFont="1" applyAlignment="1">
      <alignment horizontal="center"/>
    </xf>
    <xf numFmtId="0" fontId="27" fillId="4" borderId="0" xfId="1" applyFont="1" applyFill="1" applyBorder="1" applyAlignment="1">
      <alignment horizontal="left" vertical="center"/>
    </xf>
    <xf numFmtId="0" fontId="27" fillId="4" borderId="0" xfId="1" applyFont="1" applyFill="1" applyBorder="1" applyAlignment="1">
      <alignment horizontal="center" vertical="center"/>
    </xf>
    <xf numFmtId="0" fontId="6" fillId="5" borderId="0" xfId="1" applyFont="1" applyFill="1" applyAlignment="1">
      <alignment horizontal="left"/>
    </xf>
    <xf numFmtId="0" fontId="8" fillId="11" borderId="0" xfId="1" applyFont="1" applyFill="1" applyBorder="1" applyAlignment="1">
      <alignment horizontal="left"/>
    </xf>
    <xf numFmtId="0" fontId="6" fillId="11" borderId="0" xfId="1" applyFont="1" applyFill="1" applyBorder="1"/>
    <xf numFmtId="0" fontId="6" fillId="11" borderId="0" xfId="1" applyFont="1" applyFill="1"/>
    <xf numFmtId="0" fontId="8" fillId="5" borderId="0" xfId="1" applyFont="1" applyFill="1" applyBorder="1" applyAlignment="1">
      <alignment horizontal="left"/>
    </xf>
    <xf numFmtId="0" fontId="6" fillId="5" borderId="0" xfId="1" applyFont="1" applyFill="1" applyBorder="1"/>
    <xf numFmtId="0" fontId="6" fillId="5" borderId="0" xfId="1" applyFont="1" applyFill="1"/>
    <xf numFmtId="0" fontId="6" fillId="6" borderId="0" xfId="1" applyFont="1" applyFill="1" applyBorder="1" applyAlignment="1">
      <alignment horizontal="left"/>
    </xf>
    <xf numFmtId="0" fontId="8" fillId="6" borderId="0" xfId="1" applyFont="1" applyFill="1" applyBorder="1" applyAlignment="1">
      <alignment horizontal="left"/>
    </xf>
    <xf numFmtId="0" fontId="6" fillId="6" borderId="0" xfId="1" applyFont="1" applyFill="1" applyBorder="1"/>
    <xf numFmtId="0" fontId="6" fillId="6" borderId="0" xfId="1" applyFont="1" applyFill="1"/>
    <xf numFmtId="0" fontId="6" fillId="15" borderId="0" xfId="1" applyFont="1" applyFill="1" applyAlignment="1">
      <alignment horizontal="left"/>
    </xf>
    <xf numFmtId="0" fontId="8" fillId="15" borderId="0" xfId="1" applyFont="1" applyFill="1" applyBorder="1" applyAlignment="1">
      <alignment horizontal="left"/>
    </xf>
    <xf numFmtId="0" fontId="6" fillId="15" borderId="0" xfId="1" applyFont="1" applyFill="1" applyBorder="1"/>
    <xf numFmtId="0" fontId="6" fillId="15" borderId="0" xfId="1" applyFont="1" applyFill="1"/>
    <xf numFmtId="0" fontId="6" fillId="14" borderId="0" xfId="1" applyFont="1" applyFill="1" applyAlignment="1">
      <alignment horizontal="left"/>
    </xf>
    <xf numFmtId="0" fontId="6" fillId="14" borderId="0" xfId="1" applyFont="1" applyFill="1"/>
    <xf numFmtId="0" fontId="6" fillId="12" borderId="0" xfId="1" applyFont="1" applyFill="1" applyAlignment="1">
      <alignment horizontal="left"/>
    </xf>
    <xf numFmtId="0" fontId="6" fillId="12" borderId="0" xfId="1" applyFont="1" applyFill="1"/>
    <xf numFmtId="0" fontId="6" fillId="20" borderId="0" xfId="1" applyFont="1" applyFill="1" applyAlignment="1">
      <alignment horizontal="left"/>
    </xf>
    <xf numFmtId="0" fontId="6" fillId="20" borderId="0" xfId="1" applyFont="1" applyFill="1" applyBorder="1"/>
    <xf numFmtId="0" fontId="6" fillId="18" borderId="0" xfId="1" applyFont="1" applyFill="1"/>
    <xf numFmtId="0" fontId="6" fillId="18" borderId="0" xfId="1" applyFill="1"/>
    <xf numFmtId="0" fontId="5" fillId="0" borderId="2" xfId="0" applyFont="1" applyFill="1" applyBorder="1" applyAlignment="1">
      <alignment horizontal="center"/>
    </xf>
    <xf numFmtId="0" fontId="40" fillId="8" borderId="86" xfId="0" applyFont="1" applyFill="1" applyBorder="1" applyProtection="1">
      <protection locked="0"/>
    </xf>
    <xf numFmtId="0" fontId="6" fillId="0" borderId="0" xfId="1" applyFont="1" applyAlignment="1">
      <alignment horizontal="left" vertical="top" wrapText="1"/>
    </xf>
    <xf numFmtId="0" fontId="4" fillId="0" borderId="1" xfId="0" applyFont="1" applyBorder="1" applyAlignment="1" applyProtection="1">
      <alignment horizontal="left"/>
    </xf>
    <xf numFmtId="0" fontId="4" fillId="0" borderId="5" xfId="0" applyFont="1" applyBorder="1" applyAlignment="1" applyProtection="1">
      <alignment horizontal="left"/>
    </xf>
    <xf numFmtId="0" fontId="0" fillId="0" borderId="0" xfId="0" applyProtection="1"/>
    <xf numFmtId="0" fontId="4" fillId="0" borderId="2" xfId="0" applyFont="1" applyBorder="1" applyAlignment="1" applyProtection="1">
      <alignment horizontal="left"/>
    </xf>
    <xf numFmtId="0" fontId="4" fillId="0" borderId="6" xfId="0" applyFont="1" applyBorder="1" applyAlignment="1" applyProtection="1">
      <alignment horizontal="left"/>
    </xf>
    <xf numFmtId="0" fontId="8" fillId="0" borderId="6" xfId="0" applyFont="1" applyBorder="1" applyProtection="1"/>
    <xf numFmtId="0" fontId="8" fillId="8" borderId="1" xfId="0" applyFont="1" applyFill="1" applyBorder="1" applyAlignment="1" applyProtection="1">
      <alignment horizontal="center"/>
    </xf>
    <xf numFmtId="0" fontId="22" fillId="8" borderId="42" xfId="0" applyFont="1" applyFill="1" applyBorder="1" applyAlignment="1" applyProtection="1">
      <alignment horizontal="center"/>
    </xf>
    <xf numFmtId="0" fontId="22" fillId="18" borderId="42" xfId="0" applyFont="1" applyFill="1" applyBorder="1" applyAlignment="1" applyProtection="1">
      <alignment horizontal="center"/>
    </xf>
    <xf numFmtId="0" fontId="17" fillId="18" borderId="51" xfId="0" applyFont="1" applyFill="1" applyBorder="1" applyAlignment="1" applyProtection="1">
      <alignment horizontal="center"/>
    </xf>
    <xf numFmtId="0" fontId="22" fillId="8" borderId="56" xfId="0" applyFont="1" applyFill="1" applyBorder="1" applyAlignment="1" applyProtection="1">
      <alignment horizontal="center"/>
    </xf>
    <xf numFmtId="0" fontId="22" fillId="8" borderId="57" xfId="0" applyFont="1" applyFill="1" applyBorder="1" applyAlignment="1" applyProtection="1">
      <alignment horizontal="center"/>
    </xf>
    <xf numFmtId="0" fontId="22" fillId="9" borderId="57" xfId="0" applyFont="1" applyFill="1" applyBorder="1" applyAlignment="1" applyProtection="1">
      <alignment horizontal="center"/>
    </xf>
    <xf numFmtId="0" fontId="22" fillId="18" borderId="57" xfId="0" applyFont="1" applyFill="1" applyBorder="1" applyAlignment="1" applyProtection="1">
      <alignment horizontal="center"/>
    </xf>
    <xf numFmtId="0" fontId="17" fillId="18" borderId="58" xfId="0" applyFont="1" applyFill="1" applyBorder="1" applyAlignment="1" applyProtection="1">
      <alignment horizontal="center"/>
    </xf>
    <xf numFmtId="0" fontId="17" fillId="18" borderId="3" xfId="0" applyFont="1" applyFill="1" applyBorder="1" applyAlignment="1" applyProtection="1">
      <alignment horizontal="center"/>
    </xf>
    <xf numFmtId="0" fontId="18" fillId="18" borderId="47" xfId="0" applyFont="1" applyFill="1" applyBorder="1" applyAlignment="1" applyProtection="1">
      <alignment horizontal="center"/>
    </xf>
    <xf numFmtId="0" fontId="17" fillId="18" borderId="50" xfId="0" applyFont="1" applyFill="1" applyBorder="1" applyAlignment="1" applyProtection="1">
      <alignment horizontal="center"/>
    </xf>
    <xf numFmtId="0" fontId="17" fillId="0" borderId="0" xfId="0" applyFont="1" applyFill="1" applyAlignment="1" applyProtection="1">
      <alignment horizontal="center"/>
    </xf>
    <xf numFmtId="0" fontId="17" fillId="0" borderId="0" xfId="0" applyFont="1" applyAlignment="1" applyProtection="1">
      <alignment horizontal="center"/>
    </xf>
    <xf numFmtId="0" fontId="5" fillId="0" borderId="0" xfId="0" applyFont="1" applyAlignment="1" applyProtection="1">
      <alignment horizontal="center"/>
    </xf>
    <xf numFmtId="0" fontId="6" fillId="0" borderId="0" xfId="0" applyFont="1" applyAlignment="1" applyProtection="1">
      <alignment horizontal="center"/>
    </xf>
    <xf numFmtId="0" fontId="30" fillId="0" borderId="0" xfId="0" applyFont="1" applyAlignment="1" applyProtection="1">
      <alignment horizontal="center"/>
    </xf>
    <xf numFmtId="0" fontId="5" fillId="18" borderId="0" xfId="0" applyFont="1" applyFill="1" applyAlignment="1" applyProtection="1">
      <alignment horizontal="center"/>
    </xf>
    <xf numFmtId="0" fontId="6" fillId="0" borderId="0" xfId="0" applyFont="1" applyAlignment="1" applyProtection="1">
      <alignment horizontal="left"/>
    </xf>
    <xf numFmtId="0" fontId="8" fillId="0" borderId="2" xfId="0" applyFont="1" applyBorder="1" applyProtection="1"/>
    <xf numFmtId="0" fontId="9" fillId="0" borderId="2" xfId="0" applyFont="1" applyBorder="1" applyProtection="1"/>
    <xf numFmtId="0" fontId="8" fillId="0" borderId="1" xfId="0" applyFont="1" applyBorder="1" applyProtection="1"/>
    <xf numFmtId="0" fontId="9" fillId="10" borderId="6" xfId="0" applyFont="1" applyFill="1" applyBorder="1" applyProtection="1"/>
    <xf numFmtId="0" fontId="24" fillId="4" borderId="5" xfId="0" applyFont="1" applyFill="1" applyBorder="1" applyProtection="1"/>
    <xf numFmtId="0" fontId="6" fillId="0" borderId="2" xfId="0" applyFont="1" applyFill="1" applyBorder="1" applyProtection="1"/>
    <xf numFmtId="0" fontId="6" fillId="0" borderId="2" xfId="0" applyFont="1" applyBorder="1" applyProtection="1"/>
    <xf numFmtId="0" fontId="9" fillId="10" borderId="2" xfId="0" applyFont="1" applyFill="1" applyBorder="1" applyProtection="1"/>
    <xf numFmtId="0" fontId="24" fillId="4" borderId="1" xfId="0" applyFont="1" applyFill="1" applyBorder="1" applyProtection="1"/>
    <xf numFmtId="0" fontId="6" fillId="8" borderId="85" xfId="0" applyFont="1" applyFill="1" applyBorder="1" applyProtection="1"/>
    <xf numFmtId="0" fontId="6" fillId="8" borderId="77" xfId="0" applyFont="1" applyFill="1" applyBorder="1" applyProtection="1"/>
    <xf numFmtId="0" fontId="6" fillId="8" borderId="78" xfId="0" applyFont="1" applyFill="1" applyBorder="1" applyProtection="1"/>
    <xf numFmtId="0" fontId="6" fillId="10" borderId="2" xfId="0" applyFont="1" applyFill="1" applyBorder="1" applyAlignment="1" applyProtection="1">
      <alignment horizontal="center"/>
    </xf>
    <xf numFmtId="0" fontId="6" fillId="10" borderId="6" xfId="0" applyFont="1" applyFill="1" applyBorder="1" applyAlignment="1" applyProtection="1">
      <alignment horizontal="center"/>
    </xf>
    <xf numFmtId="0" fontId="9" fillId="0" borderId="4" xfId="0" applyFont="1" applyBorder="1" applyProtection="1"/>
    <xf numFmtId="0" fontId="5" fillId="0" borderId="9" xfId="0" applyFont="1" applyBorder="1" applyAlignment="1" applyProtection="1">
      <alignment horizontal="center"/>
    </xf>
    <xf numFmtId="0" fontId="6" fillId="0" borderId="9" xfId="0" applyFont="1" applyBorder="1" applyAlignment="1" applyProtection="1">
      <alignment horizontal="center"/>
    </xf>
    <xf numFmtId="0" fontId="18" fillId="0" borderId="9" xfId="0" applyFont="1" applyBorder="1" applyAlignment="1" applyProtection="1">
      <alignment horizontal="center"/>
    </xf>
    <xf numFmtId="0" fontId="18" fillId="9" borderId="9" xfId="0" applyFont="1" applyFill="1" applyBorder="1" applyAlignment="1" applyProtection="1">
      <alignment horizontal="center"/>
    </xf>
    <xf numFmtId="0" fontId="5" fillId="21" borderId="2" xfId="0" applyFont="1" applyFill="1" applyBorder="1" applyAlignment="1" applyProtection="1">
      <alignment horizontal="center"/>
      <protection locked="0"/>
    </xf>
    <xf numFmtId="0" fontId="5" fillId="21" borderId="6" xfId="0" applyFont="1" applyFill="1" applyBorder="1" applyAlignment="1" applyProtection="1">
      <alignment horizontal="center"/>
      <protection locked="0"/>
    </xf>
    <xf numFmtId="0" fontId="17" fillId="21" borderId="43" xfId="0" applyFont="1" applyFill="1" applyBorder="1" applyAlignment="1" applyProtection="1">
      <alignment horizontal="center"/>
      <protection locked="0"/>
    </xf>
    <xf numFmtId="0" fontId="17" fillId="21" borderId="34" xfId="0" applyFont="1" applyFill="1" applyBorder="1" applyAlignment="1" applyProtection="1">
      <alignment horizontal="center"/>
      <protection locked="0"/>
    </xf>
    <xf numFmtId="0" fontId="17" fillId="21" borderId="34" xfId="0" applyFont="1" applyFill="1" applyBorder="1" applyAlignment="1" applyProtection="1">
      <alignment horizontal="center"/>
    </xf>
    <xf numFmtId="0" fontId="5" fillId="21" borderId="5" xfId="0" applyFont="1" applyFill="1" applyBorder="1" applyAlignment="1" applyProtection="1">
      <alignment horizontal="center"/>
      <protection locked="0"/>
    </xf>
    <xf numFmtId="0" fontId="17" fillId="21" borderId="48" xfId="0" applyFont="1" applyFill="1" applyBorder="1" applyAlignment="1" applyProtection="1">
      <alignment horizontal="center"/>
      <protection locked="0"/>
    </xf>
    <xf numFmtId="0" fontId="17" fillId="21" borderId="42" xfId="0" applyFont="1" applyFill="1" applyBorder="1" applyAlignment="1" applyProtection="1">
      <alignment horizontal="center"/>
      <protection locked="0"/>
    </xf>
    <xf numFmtId="0" fontId="17" fillId="21" borderId="42" xfId="0" applyFont="1" applyFill="1" applyBorder="1" applyAlignment="1" applyProtection="1">
      <alignment horizontal="center"/>
    </xf>
    <xf numFmtId="0" fontId="5" fillId="21" borderId="1" xfId="0" applyFont="1" applyFill="1" applyBorder="1" applyAlignment="1" applyProtection="1">
      <alignment horizontal="center"/>
      <protection locked="0"/>
    </xf>
    <xf numFmtId="0" fontId="6" fillId="21" borderId="5" xfId="0" applyFont="1" applyFill="1" applyBorder="1" applyAlignment="1" applyProtection="1">
      <alignment horizontal="center"/>
      <protection locked="0"/>
    </xf>
    <xf numFmtId="0" fontId="17" fillId="21" borderId="49" xfId="0" applyFont="1" applyFill="1" applyBorder="1" applyAlignment="1" applyProtection="1">
      <alignment horizontal="center"/>
      <protection locked="0"/>
    </xf>
    <xf numFmtId="0" fontId="17" fillId="21" borderId="50" xfId="0" applyFont="1" applyFill="1" applyBorder="1" applyAlignment="1" applyProtection="1">
      <alignment horizontal="center"/>
      <protection locked="0"/>
    </xf>
    <xf numFmtId="0" fontId="17" fillId="21" borderId="50" xfId="0" applyFont="1" applyFill="1" applyBorder="1" applyAlignment="1" applyProtection="1">
      <alignment horizontal="center"/>
    </xf>
    <xf numFmtId="0" fontId="24" fillId="21" borderId="49" xfId="0" applyFont="1" applyFill="1" applyBorder="1" applyAlignment="1" applyProtection="1">
      <protection locked="0"/>
    </xf>
    <xf numFmtId="0" fontId="32" fillId="21" borderId="50" xfId="0" applyFont="1" applyFill="1" applyBorder="1" applyAlignment="1" applyProtection="1">
      <alignment horizontal="left"/>
      <protection locked="0"/>
    </xf>
    <xf numFmtId="0" fontId="24" fillId="21" borderId="48" xfId="0" applyFont="1" applyFill="1" applyBorder="1" applyAlignment="1" applyProtection="1">
      <protection locked="0"/>
    </xf>
    <xf numFmtId="0" fontId="32" fillId="21" borderId="42" xfId="0" applyFont="1" applyFill="1" applyBorder="1" applyAlignment="1" applyProtection="1">
      <alignment horizontal="left"/>
      <protection locked="0"/>
    </xf>
    <xf numFmtId="0" fontId="13" fillId="21" borderId="53" xfId="0" applyFont="1" applyFill="1" applyBorder="1" applyAlignment="1" applyProtection="1">
      <alignment horizontal="center"/>
    </xf>
    <xf numFmtId="0" fontId="0" fillId="21" borderId="12" xfId="0" applyFill="1" applyBorder="1" applyAlignment="1" applyProtection="1">
      <alignment horizontal="center"/>
    </xf>
    <xf numFmtId="0" fontId="0" fillId="21" borderId="10" xfId="0" applyFill="1" applyBorder="1" applyAlignment="1" applyProtection="1">
      <alignment horizontal="center"/>
    </xf>
    <xf numFmtId="0" fontId="13" fillId="21" borderId="17" xfId="0" applyFont="1" applyFill="1" applyBorder="1" applyAlignment="1" applyProtection="1">
      <alignment horizontal="center"/>
    </xf>
    <xf numFmtId="0" fontId="10" fillId="21" borderId="19" xfId="0" applyFont="1" applyFill="1" applyBorder="1" applyAlignment="1" applyProtection="1">
      <alignment horizontal="center"/>
    </xf>
    <xf numFmtId="0" fontId="5" fillId="21" borderId="12" xfId="0" applyFont="1" applyFill="1" applyBorder="1" applyAlignment="1" applyProtection="1">
      <alignment horizontal="center"/>
    </xf>
    <xf numFmtId="0" fontId="15" fillId="21" borderId="19" xfId="0" applyFont="1" applyFill="1" applyBorder="1" applyAlignment="1" applyProtection="1">
      <alignment horizontal="center"/>
    </xf>
    <xf numFmtId="0" fontId="17" fillId="21" borderId="52" xfId="0" applyFont="1" applyFill="1" applyBorder="1" applyAlignment="1" applyProtection="1">
      <alignment horizontal="center"/>
    </xf>
    <xf numFmtId="0" fontId="13" fillId="21" borderId="22" xfId="0" applyFont="1" applyFill="1" applyBorder="1" applyAlignment="1" applyProtection="1">
      <alignment horizontal="center"/>
    </xf>
    <xf numFmtId="0" fontId="0" fillId="21" borderId="23" xfId="0" applyFill="1" applyBorder="1" applyAlignment="1" applyProtection="1">
      <alignment horizontal="center"/>
    </xf>
    <xf numFmtId="0" fontId="4" fillId="10" borderId="30" xfId="0" applyFont="1" applyFill="1" applyBorder="1" applyAlignment="1" applyProtection="1">
      <alignment horizontal="center"/>
    </xf>
    <xf numFmtId="0" fontId="4" fillId="8" borderId="31" xfId="0" applyFont="1" applyFill="1" applyBorder="1" applyAlignment="1" applyProtection="1">
      <alignment horizontal="center"/>
    </xf>
    <xf numFmtId="0" fontId="49" fillId="0" borderId="33" xfId="0" applyFont="1" applyBorder="1" applyAlignment="1" applyProtection="1">
      <alignment horizontal="center"/>
    </xf>
    <xf numFmtId="0" fontId="18" fillId="0" borderId="32" xfId="0" applyFont="1" applyBorder="1" applyAlignment="1" applyProtection="1">
      <alignment horizontal="center"/>
    </xf>
    <xf numFmtId="0" fontId="9" fillId="10" borderId="89" xfId="0" applyFont="1" applyFill="1" applyBorder="1" applyProtection="1">
      <protection locked="0"/>
    </xf>
    <xf numFmtId="0" fontId="17" fillId="21" borderId="34" xfId="0" applyFont="1" applyFill="1" applyBorder="1" applyAlignment="1">
      <alignment horizontal="center"/>
    </xf>
    <xf numFmtId="0" fontId="17" fillId="21" borderId="42" xfId="0" applyFont="1" applyFill="1" applyBorder="1" applyAlignment="1">
      <alignment horizontal="center"/>
    </xf>
    <xf numFmtId="0" fontId="17" fillId="21" borderId="50" xfId="0" applyFont="1" applyFill="1" applyBorder="1" applyAlignment="1">
      <alignment horizontal="center"/>
    </xf>
    <xf numFmtId="0" fontId="17" fillId="21" borderId="52" xfId="0" applyFont="1" applyFill="1" applyBorder="1" applyAlignment="1">
      <alignment horizontal="center"/>
    </xf>
    <xf numFmtId="0" fontId="0" fillId="21" borderId="23" xfId="0" applyFill="1" applyBorder="1" applyAlignment="1">
      <alignment horizontal="center"/>
    </xf>
    <xf numFmtId="0" fontId="5" fillId="21" borderId="12" xfId="0" applyFont="1" applyFill="1" applyBorder="1" applyAlignment="1">
      <alignment horizontal="center"/>
    </xf>
    <xf numFmtId="0" fontId="17" fillId="21" borderId="99" xfId="0" applyFont="1" applyFill="1" applyBorder="1" applyAlignment="1">
      <alignment horizontal="center"/>
    </xf>
    <xf numFmtId="0" fontId="0" fillId="21" borderId="10" xfId="0" applyFill="1" applyBorder="1" applyAlignment="1">
      <alignment horizontal="center"/>
    </xf>
    <xf numFmtId="0" fontId="0" fillId="21" borderId="12" xfId="0" applyFill="1" applyBorder="1" applyAlignment="1">
      <alignment horizontal="center"/>
    </xf>
    <xf numFmtId="0" fontId="33" fillId="4" borderId="0" xfId="0" applyFont="1" applyFill="1" applyProtection="1"/>
    <xf numFmtId="0" fontId="44" fillId="4" borderId="0" xfId="0" applyFont="1" applyFill="1" applyProtection="1"/>
    <xf numFmtId="0" fontId="43" fillId="0" borderId="73" xfId="0" applyFont="1" applyBorder="1" applyProtection="1"/>
    <xf numFmtId="0" fontId="43" fillId="0" borderId="0" xfId="0" applyFont="1" applyProtection="1"/>
    <xf numFmtId="0" fontId="33" fillId="8" borderId="100" xfId="0" applyFont="1" applyFill="1" applyBorder="1" applyAlignment="1" applyProtection="1">
      <alignment vertical="center"/>
    </xf>
    <xf numFmtId="0" fontId="33" fillId="8" borderId="77" xfId="0" applyFont="1" applyFill="1" applyBorder="1" applyAlignment="1" applyProtection="1">
      <alignment vertical="center"/>
    </xf>
    <xf numFmtId="0" fontId="6" fillId="8" borderId="76" xfId="0" applyFont="1" applyFill="1" applyBorder="1" applyProtection="1"/>
    <xf numFmtId="0" fontId="8" fillId="0" borderId="25" xfId="0" applyFont="1" applyBorder="1" applyProtection="1"/>
    <xf numFmtId="0" fontId="8" fillId="0" borderId="26" xfId="0" applyFont="1" applyBorder="1" applyAlignment="1" applyProtection="1">
      <alignment horizontal="right"/>
    </xf>
    <xf numFmtId="0" fontId="6" fillId="8" borderId="74" xfId="0" applyFont="1" applyFill="1" applyBorder="1" applyAlignment="1" applyProtection="1"/>
    <xf numFmtId="0" fontId="6" fillId="8" borderId="3" xfId="0" applyFont="1" applyFill="1" applyBorder="1" applyProtection="1"/>
    <xf numFmtId="0" fontId="10" fillId="8" borderId="3" xfId="0" applyFont="1" applyFill="1" applyBorder="1" applyAlignment="1" applyProtection="1">
      <alignment horizontal="center" wrapText="1"/>
    </xf>
    <xf numFmtId="0" fontId="10" fillId="8" borderId="3" xfId="0" applyFont="1" applyFill="1" applyBorder="1" applyAlignment="1" applyProtection="1">
      <alignment horizontal="center"/>
    </xf>
    <xf numFmtId="0" fontId="3" fillId="0" borderId="0" xfId="0" applyFont="1" applyProtection="1"/>
    <xf numFmtId="0" fontId="8" fillId="8" borderId="76" xfId="0" applyFont="1" applyFill="1" applyBorder="1" applyAlignment="1" applyProtection="1">
      <alignment horizontal="left"/>
    </xf>
    <xf numFmtId="0" fontId="6" fillId="0" borderId="0" xfId="0" applyFont="1" applyProtection="1"/>
    <xf numFmtId="0" fontId="8" fillId="8" borderId="3" xfId="0" applyFont="1" applyFill="1" applyBorder="1" applyAlignment="1" applyProtection="1">
      <alignment horizontal="center"/>
    </xf>
    <xf numFmtId="1" fontId="6" fillId="0" borderId="3" xfId="0" applyNumberFormat="1" applyFont="1" applyBorder="1" applyAlignment="1" applyProtection="1">
      <alignment horizontal="center"/>
    </xf>
    <xf numFmtId="0" fontId="6" fillId="0" borderId="3" xfId="0" applyFont="1" applyBorder="1" applyAlignment="1" applyProtection="1">
      <alignment horizontal="center"/>
    </xf>
    <xf numFmtId="0" fontId="8" fillId="3" borderId="3" xfId="0" applyFont="1" applyFill="1" applyBorder="1" applyAlignment="1" applyProtection="1">
      <alignment horizontal="center"/>
    </xf>
    <xf numFmtId="0" fontId="6" fillId="8" borderId="76" xfId="0" applyFont="1" applyFill="1" applyBorder="1" applyAlignment="1" applyProtection="1">
      <alignment horizontal="left"/>
    </xf>
    <xf numFmtId="0" fontId="8" fillId="0" borderId="26" xfId="0" applyFont="1" applyFill="1" applyBorder="1" applyAlignment="1" applyProtection="1">
      <alignment horizontal="right"/>
    </xf>
    <xf numFmtId="0" fontId="8" fillId="0" borderId="3" xfId="0" applyFont="1" applyFill="1" applyBorder="1" applyAlignment="1" applyProtection="1">
      <alignment horizontal="center"/>
    </xf>
    <xf numFmtId="0" fontId="8" fillId="0" borderId="24" xfId="0" applyFont="1" applyFill="1" applyBorder="1" applyAlignment="1" applyProtection="1">
      <alignment horizontal="left"/>
    </xf>
    <xf numFmtId="1" fontId="8" fillId="3" borderId="3" xfId="0" applyNumberFormat="1" applyFont="1" applyFill="1" applyBorder="1" applyAlignment="1" applyProtection="1">
      <alignment horizontal="center"/>
    </xf>
    <xf numFmtId="0" fontId="8" fillId="8" borderId="35" xfId="0" applyFont="1" applyFill="1" applyBorder="1" applyAlignment="1" applyProtection="1">
      <alignment horizontal="left"/>
    </xf>
    <xf numFmtId="10" fontId="6" fillId="0" borderId="35" xfId="0" applyNumberFormat="1" applyFont="1" applyFill="1" applyBorder="1" applyAlignment="1" applyProtection="1">
      <alignment horizontal="center"/>
    </xf>
    <xf numFmtId="0" fontId="6" fillId="0" borderId="0" xfId="0" applyFont="1" applyBorder="1" applyProtection="1"/>
    <xf numFmtId="0" fontId="8" fillId="8" borderId="25" xfId="0" applyFont="1" applyFill="1" applyBorder="1" applyAlignment="1" applyProtection="1"/>
    <xf numFmtId="0" fontId="8" fillId="0" borderId="27" xfId="0" applyFont="1" applyFill="1" applyBorder="1" applyAlignment="1" applyProtection="1">
      <alignment horizontal="left"/>
    </xf>
    <xf numFmtId="10" fontId="6" fillId="0" borderId="3" xfId="0" applyNumberFormat="1" applyFont="1" applyFill="1" applyBorder="1" applyProtection="1"/>
    <xf numFmtId="0" fontId="6" fillId="8" borderId="75" xfId="0" applyFont="1" applyFill="1" applyBorder="1" applyAlignment="1" applyProtection="1"/>
    <xf numFmtId="0" fontId="8" fillId="8" borderId="0" xfId="0" applyFont="1" applyFill="1" applyBorder="1" applyAlignment="1" applyProtection="1"/>
    <xf numFmtId="0" fontId="8" fillId="0" borderId="0" xfId="0" applyFont="1" applyFill="1" applyBorder="1" applyAlignment="1" applyProtection="1">
      <alignment horizontal="left"/>
    </xf>
    <xf numFmtId="10" fontId="6" fillId="0" borderId="0" xfId="0" applyNumberFormat="1" applyFont="1" applyFill="1" applyBorder="1" applyProtection="1"/>
    <xf numFmtId="0" fontId="6" fillId="8" borderId="91" xfId="0" applyFont="1" applyFill="1" applyBorder="1" applyAlignment="1" applyProtection="1">
      <alignment horizontal="center" vertical="top" wrapText="1"/>
    </xf>
    <xf numFmtId="0" fontId="6" fillId="8" borderId="92" xfId="0" applyFont="1" applyFill="1" applyBorder="1" applyAlignment="1" applyProtection="1">
      <alignment horizontal="center" vertical="top" wrapText="1"/>
    </xf>
    <xf numFmtId="0" fontId="6" fillId="8" borderId="81" xfId="0" applyFont="1" applyFill="1" applyBorder="1" applyAlignment="1" applyProtection="1">
      <alignment horizontal="center" vertical="top" wrapText="1"/>
    </xf>
    <xf numFmtId="0" fontId="6" fillId="0" borderId="76" xfId="0" applyFont="1" applyBorder="1" applyProtection="1"/>
    <xf numFmtId="0" fontId="6" fillId="8" borderId="0" xfId="0" applyFont="1" applyFill="1" applyBorder="1" applyAlignment="1" applyProtection="1"/>
    <xf numFmtId="0" fontId="6" fillId="8" borderId="82" xfId="0" applyFont="1" applyFill="1" applyBorder="1" applyAlignment="1" applyProtection="1">
      <alignment horizontal="center" vertical="top" wrapText="1"/>
    </xf>
    <xf numFmtId="0" fontId="6" fillId="8" borderId="83" xfId="0" applyFont="1" applyFill="1" applyBorder="1" applyAlignment="1" applyProtection="1">
      <alignment horizontal="center" vertical="top" wrapText="1"/>
    </xf>
    <xf numFmtId="0" fontId="6" fillId="8" borderId="84" xfId="0" applyFont="1" applyFill="1" applyBorder="1" applyAlignment="1" applyProtection="1">
      <alignment horizontal="center" vertical="top" wrapText="1"/>
    </xf>
    <xf numFmtId="0" fontId="10" fillId="8" borderId="76" xfId="0" applyFont="1" applyFill="1" applyBorder="1" applyAlignment="1" applyProtection="1">
      <alignment horizontal="center"/>
    </xf>
    <xf numFmtId="0" fontId="10" fillId="8" borderId="76" xfId="0" applyFont="1" applyFill="1" applyBorder="1" applyAlignment="1" applyProtection="1"/>
    <xf numFmtId="0" fontId="8" fillId="0" borderId="0" xfId="0" applyFont="1" applyProtection="1"/>
    <xf numFmtId="0" fontId="8" fillId="0" borderId="0" xfId="0" applyFont="1" applyBorder="1" applyAlignment="1" applyProtection="1">
      <alignment horizontal="right"/>
    </xf>
    <xf numFmtId="0" fontId="6" fillId="0" borderId="0" xfId="0" applyFont="1" applyFill="1" applyBorder="1" applyAlignment="1" applyProtection="1">
      <alignment horizontal="left"/>
    </xf>
    <xf numFmtId="0" fontId="6" fillId="0" borderId="0" xfId="0" applyFont="1" applyAlignment="1" applyProtection="1">
      <alignment textRotation="90"/>
    </xf>
    <xf numFmtId="0" fontId="6" fillId="0" borderId="0" xfId="0" applyFont="1" applyBorder="1" applyAlignment="1" applyProtection="1">
      <alignment vertical="center"/>
    </xf>
    <xf numFmtId="0" fontId="20" fillId="0" borderId="0" xfId="0" applyFont="1" applyFill="1" applyAlignment="1" applyProtection="1">
      <alignment horizontal="right"/>
    </xf>
    <xf numFmtId="0" fontId="8" fillId="8" borderId="39" xfId="0" applyFont="1" applyFill="1" applyBorder="1" applyProtection="1"/>
    <xf numFmtId="0" fontId="33" fillId="4" borderId="0" xfId="0" applyFont="1" applyFill="1" applyBorder="1" applyAlignment="1" applyProtection="1">
      <alignment horizontal="center" vertical="center"/>
    </xf>
    <xf numFmtId="0" fontId="6" fillId="5" borderId="0" xfId="0" applyFont="1" applyFill="1" applyProtection="1"/>
    <xf numFmtId="0" fontId="8" fillId="5" borderId="0" xfId="0" applyFont="1" applyFill="1" applyBorder="1" applyAlignment="1" applyProtection="1">
      <alignment horizontal="left"/>
    </xf>
    <xf numFmtId="0" fontId="6" fillId="5" borderId="0" xfId="0" applyFont="1" applyFill="1" applyBorder="1" applyProtection="1"/>
    <xf numFmtId="0" fontId="6" fillId="6" borderId="0" xfId="0" applyFont="1" applyFill="1" applyBorder="1" applyAlignment="1" applyProtection="1">
      <alignment horizontal="left"/>
    </xf>
    <xf numFmtId="0" fontId="8" fillId="6" borderId="0" xfId="0" applyFont="1" applyFill="1" applyBorder="1" applyAlignment="1" applyProtection="1">
      <alignment horizontal="left"/>
    </xf>
    <xf numFmtId="0" fontId="6" fillId="6" borderId="0" xfId="0" applyFont="1" applyFill="1" applyBorder="1" applyProtection="1"/>
    <xf numFmtId="0" fontId="6" fillId="6" borderId="0" xfId="0" applyFont="1" applyFill="1" applyProtection="1"/>
    <xf numFmtId="0" fontId="6" fillId="15" borderId="0" xfId="0" applyFont="1" applyFill="1" applyProtection="1"/>
    <xf numFmtId="0" fontId="8" fillId="15" borderId="0" xfId="0" applyFont="1" applyFill="1" applyBorder="1" applyAlignment="1" applyProtection="1">
      <alignment horizontal="left"/>
    </xf>
    <xf numFmtId="0" fontId="6" fillId="15" borderId="0" xfId="0" applyFont="1" applyFill="1" applyBorder="1" applyProtection="1"/>
    <xf numFmtId="0" fontId="6" fillId="14" borderId="0" xfId="0" applyFont="1" applyFill="1" applyProtection="1"/>
    <xf numFmtId="0" fontId="6" fillId="12" borderId="0" xfId="0" applyFont="1" applyFill="1" applyProtection="1"/>
    <xf numFmtId="0" fontId="6" fillId="20" borderId="0" xfId="0" applyFont="1" applyFill="1" applyProtection="1"/>
    <xf numFmtId="0" fontId="6" fillId="20" borderId="0" xfId="0" applyFont="1" applyFill="1" applyBorder="1" applyProtection="1"/>
    <xf numFmtId="0" fontId="6" fillId="18" borderId="0" xfId="0" applyFont="1" applyFill="1" applyProtection="1"/>
    <xf numFmtId="0" fontId="7" fillId="0" borderId="0" xfId="0" applyFont="1" applyProtection="1"/>
    <xf numFmtId="0" fontId="6" fillId="0" borderId="0" xfId="0" applyFont="1" applyAlignment="1" applyProtection="1">
      <alignment horizontal="center" vertical="center"/>
    </xf>
    <xf numFmtId="0" fontId="6" fillId="0" borderId="0" xfId="0" applyFont="1" applyAlignment="1" applyProtection="1">
      <alignment vertical="center"/>
    </xf>
    <xf numFmtId="0" fontId="6" fillId="0" borderId="0" xfId="0" applyFont="1" applyAlignment="1" applyProtection="1"/>
    <xf numFmtId="0" fontId="6" fillId="0" borderId="3" xfId="0" applyFont="1" applyBorder="1" applyAlignment="1" applyProtection="1">
      <alignment horizontal="left" textRotation="75"/>
    </xf>
    <xf numFmtId="0" fontId="6" fillId="0" borderId="3" xfId="0" applyFont="1" applyBorder="1" applyAlignment="1" applyProtection="1">
      <alignment horizontal="center" vertical="center" textRotation="75"/>
    </xf>
    <xf numFmtId="0" fontId="6" fillId="14" borderId="3" xfId="0" applyFont="1" applyFill="1" applyBorder="1" applyAlignment="1" applyProtection="1">
      <alignment horizontal="center" vertical="center" wrapText="1"/>
    </xf>
    <xf numFmtId="0" fontId="6" fillId="0" borderId="3" xfId="0" applyFont="1" applyBorder="1" applyAlignment="1" applyProtection="1">
      <alignment horizontal="left"/>
    </xf>
    <xf numFmtId="0" fontId="6" fillId="8" borderId="3" xfId="0" applyFont="1" applyFill="1" applyBorder="1" applyAlignment="1" applyProtection="1">
      <alignment horizontal="center"/>
    </xf>
    <xf numFmtId="0" fontId="6" fillId="14" borderId="3" xfId="0" applyFont="1" applyFill="1" applyBorder="1" applyAlignment="1" applyProtection="1">
      <alignment horizontal="center" vertical="center"/>
    </xf>
    <xf numFmtId="0" fontId="6" fillId="0" borderId="3" xfId="0" applyFont="1" applyFill="1" applyBorder="1" applyAlignment="1" applyProtection="1">
      <alignment horizontal="center"/>
    </xf>
    <xf numFmtId="0" fontId="6" fillId="16" borderId="3" xfId="0" applyFont="1" applyFill="1" applyBorder="1" applyAlignment="1" applyProtection="1">
      <alignment horizontal="center"/>
    </xf>
    <xf numFmtId="0" fontId="6" fillId="0" borderId="3" xfId="0" applyFont="1" applyFill="1" applyBorder="1" applyAlignment="1" applyProtection="1">
      <alignment horizontal="left" wrapText="1"/>
    </xf>
    <xf numFmtId="0" fontId="6" fillId="14" borderId="3" xfId="0" applyFont="1" applyFill="1" applyBorder="1" applyAlignment="1" applyProtection="1">
      <alignment horizontal="center"/>
    </xf>
    <xf numFmtId="0" fontId="6" fillId="0" borderId="0" xfId="0" applyFont="1" applyBorder="1" applyAlignment="1" applyProtection="1">
      <alignment horizontal="left"/>
    </xf>
    <xf numFmtId="10" fontId="6" fillId="8" borderId="3" xfId="0" applyNumberFormat="1" applyFont="1" applyFill="1" applyBorder="1" applyAlignment="1" applyProtection="1">
      <alignment horizontal="center"/>
    </xf>
    <xf numFmtId="9" fontId="6" fillId="14" borderId="3" xfId="0" applyNumberFormat="1" applyFont="1" applyFill="1" applyBorder="1" applyAlignment="1" applyProtection="1">
      <alignment horizontal="center"/>
    </xf>
    <xf numFmtId="0" fontId="6" fillId="0" borderId="3" xfId="0" applyFont="1" applyFill="1" applyBorder="1" applyAlignment="1" applyProtection="1">
      <alignment horizontal="left"/>
    </xf>
    <xf numFmtId="10" fontId="6" fillId="0" borderId="3" xfId="0" applyNumberFormat="1" applyFont="1" applyFill="1" applyBorder="1" applyAlignment="1" applyProtection="1">
      <alignment horizontal="center"/>
    </xf>
    <xf numFmtId="0" fontId="6" fillId="0" borderId="37" xfId="0" applyFont="1" applyBorder="1" applyAlignment="1" applyProtection="1">
      <alignment horizontal="left" wrapText="1"/>
    </xf>
    <xf numFmtId="0" fontId="6" fillId="0" borderId="0" xfId="0" applyFont="1" applyAlignment="1" applyProtection="1">
      <alignment horizontal="left" wrapText="1"/>
    </xf>
    <xf numFmtId="9" fontId="6" fillId="0" borderId="0" xfId="0" applyNumberFormat="1" applyFont="1" applyBorder="1" applyAlignment="1" applyProtection="1">
      <alignment horizontal="left" wrapText="1"/>
    </xf>
    <xf numFmtId="0" fontId="8" fillId="0" borderId="0" xfId="0" applyFont="1" applyBorder="1" applyProtection="1"/>
    <xf numFmtId="0" fontId="45" fillId="0" borderId="0" xfId="2" applyFont="1" applyBorder="1" applyAlignment="1" applyProtection="1">
      <alignment horizontal="left" wrapText="1"/>
    </xf>
    <xf numFmtId="0" fontId="17" fillId="0" borderId="0" xfId="0" applyFont="1" applyProtection="1"/>
    <xf numFmtId="0" fontId="6" fillId="0" borderId="0" xfId="0" applyFont="1" applyFill="1" applyBorder="1" applyProtection="1"/>
    <xf numFmtId="0" fontId="1" fillId="8" borderId="0" xfId="1" applyFont="1" applyFill="1"/>
    <xf numFmtId="0" fontId="6" fillId="0" borderId="0" xfId="1" applyFont="1" applyFill="1" applyBorder="1" applyAlignment="1">
      <alignment horizontal="left" vertical="top" wrapText="1"/>
    </xf>
    <xf numFmtId="0" fontId="33" fillId="4" borderId="0" xfId="1" applyFont="1" applyFill="1" applyBorder="1" applyAlignment="1"/>
    <xf numFmtId="0" fontId="17" fillId="8" borderId="0" xfId="1" applyFont="1" applyFill="1" applyBorder="1" applyAlignment="1">
      <alignment vertical="center" wrapText="1"/>
    </xf>
    <xf numFmtId="0" fontId="6" fillId="8" borderId="0" xfId="1" applyFont="1" applyFill="1" applyBorder="1" applyAlignment="1"/>
    <xf numFmtId="0" fontId="33" fillId="4" borderId="0" xfId="1" applyFont="1" applyFill="1" applyBorder="1" applyAlignment="1">
      <alignment vertical="center" wrapText="1"/>
    </xf>
    <xf numFmtId="0" fontId="6" fillId="0" borderId="0" xfId="1" applyFont="1" applyBorder="1" applyAlignment="1">
      <alignment vertical="center" wrapText="1"/>
    </xf>
    <xf numFmtId="0" fontId="31" fillId="4" borderId="0" xfId="1" applyFont="1" applyFill="1" applyBorder="1" applyAlignment="1"/>
    <xf numFmtId="0" fontId="17" fillId="0" borderId="0" xfId="1" applyFont="1" applyBorder="1" applyAlignment="1">
      <alignment horizontal="center" wrapText="1"/>
    </xf>
    <xf numFmtId="0" fontId="50" fillId="0" borderId="0" xfId="0" applyFont="1" applyProtection="1">
      <protection locked="0"/>
    </xf>
    <xf numFmtId="0" fontId="50" fillId="0" borderId="0" xfId="0" applyFont="1" applyFill="1" applyProtection="1">
      <protection locked="0"/>
    </xf>
    <xf numFmtId="0" fontId="8" fillId="22" borderId="3" xfId="1" applyFont="1" applyFill="1" applyBorder="1" applyAlignment="1">
      <alignment horizontal="center" vertical="center"/>
    </xf>
    <xf numFmtId="0" fontId="8" fillId="3" borderId="3" xfId="1" applyFont="1" applyFill="1" applyBorder="1" applyAlignment="1">
      <alignment horizontal="center" vertical="center" wrapText="1"/>
    </xf>
    <xf numFmtId="0" fontId="20" fillId="0" borderId="0" xfId="1" applyFont="1" applyAlignment="1">
      <alignment vertical="top" wrapText="1"/>
    </xf>
    <xf numFmtId="0" fontId="20" fillId="0" borderId="3" xfId="1" applyFont="1" applyBorder="1" applyAlignment="1">
      <alignment horizontal="center" vertical="center" wrapText="1"/>
    </xf>
    <xf numFmtId="0" fontId="6" fillId="0" borderId="0" xfId="1" applyFont="1" applyAlignment="1">
      <alignment vertical="top" wrapText="1"/>
    </xf>
    <xf numFmtId="0" fontId="51" fillId="0" borderId="38" xfId="1" applyFont="1" applyBorder="1" applyAlignment="1">
      <alignment vertical="top" wrapText="1"/>
    </xf>
    <xf numFmtId="0" fontId="52" fillId="0" borderId="0" xfId="1" applyFont="1" applyAlignment="1">
      <alignment vertical="top" wrapText="1"/>
    </xf>
    <xf numFmtId="0" fontId="51" fillId="0" borderId="0" xfId="1" applyFont="1" applyAlignment="1">
      <alignment vertical="top" wrapText="1"/>
    </xf>
    <xf numFmtId="0" fontId="52" fillId="0" borderId="38" xfId="1" applyFont="1" applyBorder="1" applyAlignment="1">
      <alignment vertical="top" wrapText="1"/>
    </xf>
    <xf numFmtId="0" fontId="52" fillId="0" borderId="37" xfId="1" applyFont="1" applyBorder="1" applyAlignment="1">
      <alignment vertical="top" wrapText="1"/>
    </xf>
    <xf numFmtId="0" fontId="8" fillId="22" borderId="35" xfId="1" applyFont="1" applyFill="1" applyBorder="1" applyAlignment="1">
      <alignment horizontal="center" vertical="center" wrapText="1"/>
    </xf>
    <xf numFmtId="0" fontId="8" fillId="22" borderId="36" xfId="1" applyFont="1" applyFill="1" applyBorder="1" applyAlignment="1">
      <alignment horizontal="center" vertical="center" wrapText="1"/>
    </xf>
    <xf numFmtId="0" fontId="8" fillId="24" borderId="3" xfId="1" applyFont="1" applyFill="1" applyBorder="1" applyAlignment="1">
      <alignment vertical="center" wrapText="1"/>
    </xf>
    <xf numFmtId="0" fontId="8" fillId="24" borderId="3" xfId="1" applyFont="1" applyFill="1" applyBorder="1" applyAlignment="1">
      <alignment horizontal="center" vertical="center" wrapText="1"/>
    </xf>
    <xf numFmtId="0" fontId="8" fillId="23" borderId="3" xfId="1" applyFont="1" applyFill="1" applyBorder="1" applyAlignment="1">
      <alignment horizontal="center" vertical="center" wrapText="1"/>
    </xf>
    <xf numFmtId="0" fontId="6" fillId="0" borderId="3" xfId="1" applyFont="1" applyFill="1" applyBorder="1" applyAlignment="1">
      <alignment horizontal="center" vertical="center" wrapText="1" shrinkToFit="1"/>
    </xf>
    <xf numFmtId="0" fontId="6" fillId="0" borderId="3" xfId="1" applyFont="1" applyBorder="1" applyAlignment="1">
      <alignment horizontal="center" vertical="center" wrapText="1" shrinkToFit="1"/>
    </xf>
    <xf numFmtId="0" fontId="6" fillId="0" borderId="3" xfId="1" applyFont="1" applyFill="1" applyBorder="1" applyAlignment="1">
      <alignment horizontal="center" vertical="center" wrapText="1"/>
    </xf>
    <xf numFmtId="0" fontId="8" fillId="25" borderId="3" xfId="1" applyFont="1" applyFill="1" applyBorder="1" applyAlignment="1">
      <alignment horizontal="center" vertical="center" wrapText="1"/>
    </xf>
    <xf numFmtId="0" fontId="8" fillId="25" borderId="3" xfId="1" applyFont="1" applyFill="1" applyBorder="1" applyAlignment="1">
      <alignment horizontal="center" wrapText="1"/>
    </xf>
    <xf numFmtId="0" fontId="8" fillId="25" borderId="3" xfId="1" applyFont="1" applyFill="1" applyBorder="1" applyAlignment="1">
      <alignment horizontal="center"/>
    </xf>
    <xf numFmtId="0" fontId="8" fillId="0" borderId="3" xfId="1" applyFont="1" applyBorder="1" applyAlignment="1">
      <alignment vertical="center" wrapText="1"/>
    </xf>
    <xf numFmtId="0" fontId="6" fillId="0" borderId="3" xfId="1" applyFont="1" applyBorder="1" applyAlignment="1">
      <alignment horizontal="center" vertical="center"/>
    </xf>
    <xf numFmtId="0" fontId="8" fillId="0" borderId="3" xfId="1" applyFont="1" applyBorder="1" applyAlignment="1">
      <alignment horizontal="left" vertical="center" wrapText="1"/>
    </xf>
    <xf numFmtId="0" fontId="8" fillId="0" borderId="3" xfId="1" applyFont="1" applyBorder="1" applyAlignment="1">
      <alignment horizontal="center" vertical="center" textRotation="90"/>
    </xf>
    <xf numFmtId="0" fontId="8" fillId="0" borderId="3" xfId="1" applyFont="1" applyFill="1" applyBorder="1" applyAlignment="1">
      <alignment vertical="center" wrapText="1"/>
    </xf>
    <xf numFmtId="0" fontId="8" fillId="26" borderId="3" xfId="1" applyFont="1" applyFill="1" applyBorder="1" applyAlignment="1">
      <alignment horizontal="center" vertical="center" textRotation="90" wrapText="1"/>
    </xf>
    <xf numFmtId="0" fontId="8" fillId="26" borderId="3" xfId="1" applyFont="1" applyFill="1" applyBorder="1" applyAlignment="1">
      <alignment horizontal="center" vertical="center" wrapText="1"/>
    </xf>
    <xf numFmtId="0" fontId="8" fillId="0" borderId="35" xfId="1" applyFont="1" applyBorder="1" applyAlignment="1">
      <alignment vertical="center" wrapText="1"/>
    </xf>
    <xf numFmtId="0" fontId="8" fillId="27" borderId="3" xfId="1" applyFont="1" applyFill="1" applyBorder="1" applyAlignment="1">
      <alignment horizontal="center" vertical="center" wrapText="1"/>
    </xf>
    <xf numFmtId="0" fontId="8" fillId="23" borderId="3" xfId="1" applyFont="1" applyFill="1" applyBorder="1" applyAlignment="1">
      <alignment horizontal="center" vertical="center"/>
    </xf>
    <xf numFmtId="0" fontId="8" fillId="0" borderId="105" xfId="1" applyFont="1" applyFill="1" applyBorder="1" applyAlignment="1">
      <alignment vertical="center" wrapText="1"/>
    </xf>
    <xf numFmtId="0" fontId="8" fillId="0" borderId="35" xfId="1" applyFont="1" applyFill="1" applyBorder="1" applyAlignment="1">
      <alignment horizontal="center" vertical="center"/>
    </xf>
    <xf numFmtId="0" fontId="6" fillId="0" borderId="35" xfId="1" applyFont="1" applyFill="1" applyBorder="1" applyAlignment="1">
      <alignment horizontal="center" vertical="center"/>
    </xf>
    <xf numFmtId="0" fontId="20" fillId="0" borderId="3" xfId="1" applyFont="1" applyBorder="1" applyAlignment="1">
      <alignment horizontal="center" vertical="top" wrapText="1"/>
    </xf>
    <xf numFmtId="0" fontId="8" fillId="22" borderId="3" xfId="1" applyFont="1" applyFill="1" applyBorder="1" applyAlignment="1">
      <alignment vertical="center"/>
    </xf>
    <xf numFmtId="0" fontId="8" fillId="22" borderId="3" xfId="1" applyFont="1" applyFill="1" applyBorder="1" applyAlignment="1">
      <alignment horizontal="center" vertical="center" wrapText="1"/>
    </xf>
    <xf numFmtId="0" fontId="53" fillId="22" borderId="3" xfId="1" applyFont="1" applyFill="1" applyBorder="1" applyAlignment="1">
      <alignment horizontal="center"/>
    </xf>
    <xf numFmtId="0" fontId="20" fillId="0" borderId="0" xfId="1" applyFont="1" applyBorder="1" applyAlignment="1">
      <alignment horizontal="center" vertical="top" wrapText="1"/>
    </xf>
    <xf numFmtId="0" fontId="8" fillId="22" borderId="34" xfId="1" applyFont="1" applyFill="1" applyBorder="1" applyAlignment="1">
      <alignment horizontal="center" vertical="center"/>
    </xf>
    <xf numFmtId="0" fontId="6" fillId="0" borderId="3" xfId="0" applyFont="1" applyBorder="1" applyProtection="1">
      <protection locked="0"/>
    </xf>
    <xf numFmtId="0" fontId="8" fillId="0" borderId="3" xfId="1" applyFont="1" applyFill="1" applyBorder="1" applyAlignment="1">
      <alignment horizontal="center" vertical="center"/>
    </xf>
    <xf numFmtId="0" fontId="6" fillId="0" borderId="3" xfId="1" applyFont="1" applyFill="1" applyBorder="1" applyAlignment="1">
      <alignment horizontal="center" vertical="center"/>
    </xf>
    <xf numFmtId="0" fontId="8" fillId="23" borderId="3" xfId="1" applyFont="1" applyFill="1" applyBorder="1" applyAlignment="1">
      <alignment vertical="center"/>
    </xf>
    <xf numFmtId="0" fontId="53" fillId="23" borderId="3" xfId="1" applyFont="1" applyFill="1" applyBorder="1" applyAlignment="1">
      <alignment horizontal="center"/>
    </xf>
    <xf numFmtId="0" fontId="53" fillId="0" borderId="34" xfId="1" applyFont="1" applyFill="1" applyBorder="1" applyAlignment="1">
      <alignment horizontal="center"/>
    </xf>
    <xf numFmtId="0" fontId="6" fillId="0" borderId="36" xfId="1" applyFont="1" applyBorder="1" applyAlignment="1">
      <alignment vertical="top" wrapText="1"/>
    </xf>
    <xf numFmtId="0" fontId="6" fillId="0" borderId="34" xfId="1" applyFont="1" applyBorder="1" applyAlignment="1">
      <alignment vertical="top" wrapText="1"/>
    </xf>
    <xf numFmtId="0" fontId="6" fillId="22" borderId="3" xfId="1" applyFont="1" applyFill="1" applyBorder="1" applyAlignment="1">
      <alignment horizontal="center" wrapText="1"/>
    </xf>
    <xf numFmtId="0" fontId="6" fillId="24" borderId="3" xfId="1" applyFont="1" applyFill="1" applyBorder="1" applyAlignment="1">
      <alignment horizontal="center" wrapText="1"/>
    </xf>
    <xf numFmtId="0" fontId="6" fillId="0" borderId="35" xfId="1" applyFont="1" applyBorder="1" applyAlignment="1">
      <alignment vertical="top" wrapText="1"/>
    </xf>
    <xf numFmtId="0" fontId="6" fillId="0" borderId="36" xfId="1" applyFont="1" applyFill="1" applyBorder="1" applyAlignment="1">
      <alignment vertical="top" wrapText="1"/>
    </xf>
    <xf numFmtId="0" fontId="6" fillId="0" borderId="34" xfId="1" applyFont="1" applyFill="1" applyBorder="1" applyAlignment="1">
      <alignment vertical="top" wrapText="1"/>
    </xf>
    <xf numFmtId="0" fontId="6" fillId="0" borderId="35" xfId="1" applyFont="1" applyFill="1" applyBorder="1" applyAlignment="1">
      <alignment vertical="top" wrapText="1"/>
    </xf>
    <xf numFmtId="0" fontId="6" fillId="25" borderId="3" xfId="1" applyFont="1" applyFill="1" applyBorder="1" applyAlignment="1">
      <alignment horizontal="center" wrapText="1"/>
    </xf>
    <xf numFmtId="0" fontId="6" fillId="0" borderId="3" xfId="1" applyFont="1" applyFill="1" applyBorder="1" applyAlignment="1">
      <alignment vertical="top" wrapText="1"/>
    </xf>
    <xf numFmtId="0" fontId="8" fillId="26" borderId="3" xfId="1" applyFont="1" applyFill="1" applyBorder="1" applyAlignment="1">
      <alignment horizontal="center" wrapText="1"/>
    </xf>
    <xf numFmtId="0" fontId="6" fillId="26" borderId="3" xfId="1" applyFont="1" applyFill="1" applyBorder="1" applyAlignment="1">
      <alignment horizontal="center" wrapText="1"/>
    </xf>
    <xf numFmtId="0" fontId="6" fillId="0" borderId="3" xfId="1" applyFont="1" applyBorder="1" applyAlignment="1">
      <alignment vertical="top" wrapText="1"/>
    </xf>
    <xf numFmtId="0" fontId="6" fillId="27" borderId="3" xfId="1" applyFont="1" applyFill="1" applyBorder="1" applyAlignment="1">
      <alignment horizontal="center" wrapText="1"/>
    </xf>
    <xf numFmtId="0" fontId="6" fillId="0" borderId="98" xfId="1" applyFont="1" applyBorder="1" applyAlignment="1">
      <alignment horizontal="center"/>
    </xf>
    <xf numFmtId="0" fontId="6" fillId="23" borderId="3" xfId="1" applyFont="1" applyFill="1" applyBorder="1" applyAlignment="1">
      <alignment horizontal="center" wrapText="1"/>
    </xf>
    <xf numFmtId="0" fontId="6" fillId="23" borderId="35" xfId="1" applyFont="1" applyFill="1" applyBorder="1" applyAlignment="1">
      <alignment horizontal="center" vertical="center" wrapText="1"/>
    </xf>
    <xf numFmtId="0" fontId="8" fillId="0" borderId="36" xfId="1" applyFont="1" applyFill="1" applyBorder="1" applyAlignment="1">
      <alignment horizontal="left" vertical="center"/>
    </xf>
    <xf numFmtId="0" fontId="6" fillId="23" borderId="36" xfId="1" applyFont="1" applyFill="1" applyBorder="1" applyAlignment="1">
      <alignment vertical="center" wrapText="1"/>
    </xf>
    <xf numFmtId="0" fontId="6" fillId="0" borderId="34" xfId="1" applyFont="1" applyBorder="1" applyAlignment="1">
      <alignment horizontal="center"/>
    </xf>
    <xf numFmtId="0" fontId="6" fillId="23" borderId="34" xfId="1" applyFont="1" applyFill="1" applyBorder="1" applyAlignment="1">
      <alignment vertical="center" wrapText="1"/>
    </xf>
    <xf numFmtId="0" fontId="8" fillId="0" borderId="35" xfId="1" applyFont="1" applyFill="1" applyBorder="1" applyAlignment="1">
      <alignment horizontal="left" vertical="center"/>
    </xf>
    <xf numFmtId="0" fontId="6" fillId="23" borderId="36" xfId="1" applyFont="1" applyFill="1" applyBorder="1" applyAlignment="1">
      <alignment horizontal="center" vertical="center" wrapText="1"/>
    </xf>
    <xf numFmtId="0" fontId="6" fillId="23" borderId="34" xfId="1" applyFont="1" applyFill="1" applyBorder="1" applyAlignment="1">
      <alignment horizontal="center" vertical="center" wrapText="1"/>
    </xf>
    <xf numFmtId="0" fontId="6" fillId="0" borderId="36" xfId="1" applyFont="1" applyBorder="1"/>
    <xf numFmtId="0" fontId="8" fillId="0" borderId="35" xfId="1" applyFont="1" applyBorder="1" applyAlignment="1">
      <alignment horizontal="left" vertical="center" wrapText="1"/>
    </xf>
    <xf numFmtId="0" fontId="55" fillId="0" borderId="0" xfId="0" applyFont="1"/>
    <xf numFmtId="0" fontId="8" fillId="0" borderId="0" xfId="0" applyFont="1"/>
    <xf numFmtId="0" fontId="8" fillId="0" borderId="0" xfId="0" applyFont="1" applyAlignment="1">
      <alignment horizontal="center"/>
    </xf>
    <xf numFmtId="0" fontId="8" fillId="0" borderId="0" xfId="0" applyFont="1" applyFill="1"/>
    <xf numFmtId="0" fontId="8" fillId="0" borderId="0" xfId="0" applyFont="1" applyFill="1" applyAlignment="1">
      <alignment horizontal="center"/>
    </xf>
    <xf numFmtId="0" fontId="40" fillId="0" borderId="0" xfId="0" applyFont="1"/>
    <xf numFmtId="0" fontId="6" fillId="0" borderId="0" xfId="0" applyFont="1" applyFill="1"/>
    <xf numFmtId="0" fontId="6" fillId="0" borderId="0" xfId="0" applyFont="1" applyFill="1" applyAlignment="1">
      <alignment horizontal="center"/>
    </xf>
    <xf numFmtId="0" fontId="8" fillId="6" borderId="3" xfId="0" applyFont="1" applyFill="1" applyBorder="1"/>
    <xf numFmtId="0" fontId="8" fillId="28" borderId="3" xfId="0" applyFont="1" applyFill="1" applyBorder="1" applyAlignment="1">
      <alignment horizontal="center"/>
    </xf>
    <xf numFmtId="0" fontId="8" fillId="29" borderId="3" xfId="0" applyFont="1" applyFill="1" applyBorder="1"/>
    <xf numFmtId="0" fontId="8" fillId="28" borderId="3" xfId="0" applyFont="1" applyFill="1" applyBorder="1"/>
    <xf numFmtId="0" fontId="6" fillId="28" borderId="3" xfId="0" applyFont="1" applyFill="1" applyBorder="1" applyAlignment="1" applyProtection="1">
      <alignment horizontal="center" vertical="center"/>
    </xf>
    <xf numFmtId="0" fontId="6" fillId="30" borderId="3" xfId="0" applyFont="1" applyFill="1" applyBorder="1" applyAlignment="1" applyProtection="1">
      <alignment horizontal="center" vertical="center"/>
    </xf>
    <xf numFmtId="0" fontId="6" fillId="28" borderId="25" xfId="0" applyFont="1" applyFill="1" applyBorder="1" applyAlignment="1" applyProtection="1">
      <alignment horizontal="center" vertical="center"/>
    </xf>
    <xf numFmtId="164" fontId="6" fillId="8" borderId="3" xfId="0" applyNumberFormat="1" applyFont="1" applyFill="1" applyBorder="1" applyAlignment="1" applyProtection="1">
      <alignment horizontal="center" vertical="center"/>
    </xf>
    <xf numFmtId="164" fontId="6" fillId="0" borderId="3" xfId="0" applyNumberFormat="1" applyFont="1" applyFill="1" applyBorder="1" applyAlignment="1" applyProtection="1">
      <alignment horizontal="center" vertical="center"/>
    </xf>
    <xf numFmtId="164" fontId="6" fillId="28" borderId="3" xfId="0" applyNumberFormat="1" applyFont="1" applyFill="1" applyBorder="1" applyAlignment="1" applyProtection="1">
      <alignment horizontal="center" vertical="center"/>
    </xf>
    <xf numFmtId="164" fontId="6" fillId="30" borderId="3" xfId="0" applyNumberFormat="1" applyFont="1" applyFill="1" applyBorder="1" applyAlignment="1" applyProtection="1">
      <alignment horizontal="center" vertical="center"/>
    </xf>
    <xf numFmtId="164" fontId="6" fillId="28" borderId="25" xfId="0" applyNumberFormat="1" applyFont="1" applyFill="1" applyBorder="1" applyAlignment="1" applyProtection="1">
      <alignment horizontal="center" vertical="center"/>
    </xf>
    <xf numFmtId="0" fontId="8" fillId="31" borderId="0" xfId="0" applyFont="1" applyFill="1"/>
    <xf numFmtId="0" fontId="8" fillId="31" borderId="0" xfId="0" applyFont="1" applyFill="1" applyAlignment="1">
      <alignment horizontal="center"/>
    </xf>
    <xf numFmtId="0" fontId="8" fillId="28" borderId="0" xfId="0" applyFont="1" applyFill="1"/>
    <xf numFmtId="0" fontId="8" fillId="28" borderId="0" xfId="0" applyFont="1" applyFill="1" applyAlignment="1">
      <alignment horizontal="center"/>
    </xf>
    <xf numFmtId="0" fontId="10" fillId="0" borderId="0" xfId="0" applyFont="1" applyFill="1"/>
    <xf numFmtId="0" fontId="8" fillId="30" borderId="0" xfId="0" applyFont="1" applyFill="1"/>
    <xf numFmtId="0" fontId="6" fillId="9" borderId="0" xfId="0" applyFont="1" applyFill="1"/>
    <xf numFmtId="0" fontId="8" fillId="17" borderId="0" xfId="0" applyFont="1" applyFill="1"/>
    <xf numFmtId="0" fontId="6" fillId="17" borderId="0" xfId="0" applyFont="1" applyFill="1"/>
    <xf numFmtId="0" fontId="6" fillId="28" borderId="0" xfId="0" applyFont="1" applyFill="1"/>
    <xf numFmtId="0" fontId="6" fillId="28" borderId="0" xfId="0" applyFont="1" applyFill="1" applyAlignment="1">
      <alignment horizontal="center"/>
    </xf>
    <xf numFmtId="0" fontId="6" fillId="31" borderId="0" xfId="0" applyFont="1" applyFill="1"/>
    <xf numFmtId="0" fontId="6" fillId="30" borderId="0" xfId="0" applyFont="1" applyFill="1"/>
    <xf numFmtId="0" fontId="6" fillId="0" borderId="0" xfId="0" applyFont="1" applyAlignment="1">
      <alignment horizontal="left" vertical="top"/>
    </xf>
    <xf numFmtId="0" fontId="8" fillId="9" borderId="0" xfId="0" applyFont="1" applyFill="1"/>
    <xf numFmtId="0" fontId="6" fillId="31" borderId="0" xfId="0" applyFont="1" applyFill="1" applyAlignment="1">
      <alignment horizontal="center"/>
    </xf>
    <xf numFmtId="0" fontId="6" fillId="30" borderId="0" xfId="0" applyFont="1" applyFill="1" applyAlignment="1">
      <alignment horizontal="center"/>
    </xf>
    <xf numFmtId="0" fontId="6" fillId="8" borderId="0" xfId="0" applyFont="1" applyFill="1"/>
    <xf numFmtId="0" fontId="8" fillId="8" borderId="0" xfId="0" applyFont="1" applyFill="1"/>
    <xf numFmtId="0" fontId="0" fillId="8" borderId="0" xfId="0" applyFill="1"/>
    <xf numFmtId="0" fontId="0" fillId="8" borderId="0" xfId="0" applyFill="1" applyAlignment="1">
      <alignment horizontal="center"/>
    </xf>
    <xf numFmtId="0" fontId="55" fillId="8" borderId="0" xfId="0" applyFont="1" applyFill="1"/>
    <xf numFmtId="0" fontId="8" fillId="8" borderId="0" xfId="0" applyFont="1" applyFill="1" applyAlignment="1">
      <alignment horizontal="center"/>
    </xf>
    <xf numFmtId="0" fontId="8" fillId="8" borderId="0" xfId="0" applyFont="1" applyFill="1" applyAlignment="1">
      <alignment horizontal="right"/>
    </xf>
    <xf numFmtId="0" fontId="10" fillId="8" borderId="0" xfId="0" applyFont="1" applyFill="1"/>
    <xf numFmtId="0" fontId="0" fillId="0" borderId="0" xfId="0" applyFill="1"/>
    <xf numFmtId="0" fontId="6" fillId="32" borderId="106" xfId="0" applyFont="1" applyFill="1" applyBorder="1" applyAlignment="1" applyProtection="1">
      <alignment horizontal="center" vertical="center"/>
    </xf>
    <xf numFmtId="0" fontId="6" fillId="32" borderId="107" xfId="0" applyFont="1" applyFill="1" applyBorder="1" applyAlignment="1" applyProtection="1">
      <alignment horizontal="center" vertical="center"/>
    </xf>
    <xf numFmtId="164" fontId="6" fillId="32" borderId="106" xfId="0" applyNumberFormat="1" applyFont="1" applyFill="1" applyBorder="1" applyAlignment="1" applyProtection="1">
      <alignment horizontal="center" vertical="center"/>
    </xf>
    <xf numFmtId="164" fontId="6" fillId="32" borderId="107" xfId="0" applyNumberFormat="1" applyFont="1" applyFill="1" applyBorder="1" applyAlignment="1" applyProtection="1">
      <alignment horizontal="center" vertical="center"/>
    </xf>
    <xf numFmtId="0" fontId="8" fillId="33" borderId="0" xfId="0" applyFont="1" applyFill="1"/>
    <xf numFmtId="0" fontId="11" fillId="8" borderId="0" xfId="0" applyFont="1" applyFill="1" applyAlignment="1">
      <alignment vertical="center"/>
    </xf>
    <xf numFmtId="0" fontId="6" fillId="0" borderId="0" xfId="0" applyFont="1" applyFill="1" applyProtection="1">
      <protection locked="0"/>
    </xf>
    <xf numFmtId="0" fontId="6" fillId="33" borderId="0" xfId="0" applyFont="1" applyFill="1"/>
    <xf numFmtId="0" fontId="6" fillId="8" borderId="0" xfId="0" applyFont="1" applyFill="1" applyAlignment="1">
      <alignment horizontal="center" vertical="center"/>
    </xf>
    <xf numFmtId="0" fontId="6" fillId="8" borderId="0" xfId="0" applyFont="1" applyFill="1" applyAlignment="1">
      <alignment vertical="center"/>
    </xf>
    <xf numFmtId="0" fontId="8" fillId="17" borderId="0" xfId="0" applyFont="1" applyFill="1" applyProtection="1">
      <protection locked="0"/>
    </xf>
    <xf numFmtId="0" fontId="6" fillId="0" borderId="0" xfId="0" applyFont="1" applyAlignment="1" applyProtection="1">
      <alignment horizontal="left" vertical="top"/>
    </xf>
    <xf numFmtId="0" fontId="11" fillId="0" borderId="0" xfId="0" applyFont="1" applyFill="1" applyAlignment="1">
      <alignment vertical="center"/>
    </xf>
    <xf numFmtId="0" fontId="6" fillId="0" borderId="0" xfId="1" applyFont="1" applyFill="1" applyAlignment="1">
      <alignment horizontal="left" vertical="top" wrapText="1"/>
    </xf>
    <xf numFmtId="0" fontId="6" fillId="20" borderId="25" xfId="0" applyFont="1" applyFill="1" applyBorder="1" applyAlignment="1" applyProtection="1">
      <alignment horizontal="left"/>
      <protection locked="0"/>
    </xf>
    <xf numFmtId="0" fontId="6" fillId="20" borderId="27" xfId="0" applyFont="1" applyFill="1" applyBorder="1" applyAlignment="1" applyProtection="1">
      <alignment horizontal="left"/>
      <protection locked="0"/>
    </xf>
    <xf numFmtId="0" fontId="6" fillId="20" borderId="26" xfId="0" applyFont="1" applyFill="1" applyBorder="1" applyAlignment="1" applyProtection="1">
      <alignment horizontal="left"/>
      <protection locked="0"/>
    </xf>
    <xf numFmtId="0" fontId="6" fillId="20" borderId="25" xfId="0" applyFont="1" applyFill="1" applyBorder="1" applyAlignment="1" applyProtection="1">
      <alignment horizontal="left"/>
    </xf>
    <xf numFmtId="0" fontId="6" fillId="20" borderId="27" xfId="0" applyFont="1" applyFill="1" applyBorder="1" applyAlignment="1" applyProtection="1">
      <alignment horizontal="left"/>
    </xf>
    <xf numFmtId="0" fontId="6" fillId="20" borderId="26" xfId="0" applyFont="1" applyFill="1" applyBorder="1" applyAlignment="1" applyProtection="1">
      <alignment horizontal="left"/>
    </xf>
    <xf numFmtId="0" fontId="33" fillId="4" borderId="25" xfId="0" applyFont="1" applyFill="1" applyBorder="1" applyAlignment="1" applyProtection="1">
      <alignment horizontal="center"/>
    </xf>
    <xf numFmtId="0" fontId="33" fillId="4" borderId="27" xfId="0" applyFont="1" applyFill="1" applyBorder="1" applyAlignment="1" applyProtection="1">
      <alignment horizontal="center"/>
    </xf>
    <xf numFmtId="0" fontId="33" fillId="4" borderId="26" xfId="0" applyFont="1" applyFill="1" applyBorder="1" applyAlignment="1" applyProtection="1">
      <alignment horizontal="center"/>
    </xf>
    <xf numFmtId="0" fontId="45" fillId="0" borderId="0" xfId="2" applyFont="1" applyBorder="1" applyAlignment="1" applyProtection="1">
      <alignment horizontal="left" wrapText="1"/>
    </xf>
    <xf numFmtId="0" fontId="8" fillId="8" borderId="25" xfId="0" applyFont="1" applyFill="1" applyBorder="1" applyAlignment="1" applyProtection="1">
      <alignment horizontal="center" vertical="center" wrapText="1"/>
    </xf>
    <xf numFmtId="0" fontId="8" fillId="8" borderId="26" xfId="0" applyFont="1" applyFill="1" applyBorder="1" applyAlignment="1" applyProtection="1">
      <alignment horizontal="center" vertical="center" wrapText="1"/>
    </xf>
    <xf numFmtId="0" fontId="10" fillId="8" borderId="27" xfId="0" applyFont="1" applyFill="1" applyBorder="1" applyAlignment="1" applyProtection="1">
      <alignment horizontal="left" wrapText="1"/>
    </xf>
    <xf numFmtId="0" fontId="6" fillId="0" borderId="37"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104" xfId="0" applyFont="1" applyBorder="1" applyAlignment="1" applyProtection="1">
      <alignment horizontal="left" vertical="top" wrapText="1"/>
    </xf>
    <xf numFmtId="9" fontId="2" fillId="0" borderId="37" xfId="0" applyNumberFormat="1" applyFont="1" applyBorder="1" applyAlignment="1" applyProtection="1">
      <alignment horizontal="left" wrapText="1"/>
    </xf>
    <xf numFmtId="9" fontId="2" fillId="0" borderId="0" xfId="0" applyNumberFormat="1" applyFont="1" applyBorder="1" applyAlignment="1" applyProtection="1">
      <alignment horizontal="left" wrapText="1"/>
    </xf>
    <xf numFmtId="9" fontId="2" fillId="0" borderId="104" xfId="0" applyNumberFormat="1" applyFont="1" applyBorder="1" applyAlignment="1" applyProtection="1">
      <alignment horizontal="left" wrapText="1"/>
    </xf>
    <xf numFmtId="0" fontId="8" fillId="0" borderId="25"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8" borderId="27" xfId="0" applyFont="1" applyFill="1" applyBorder="1" applyAlignment="1" applyProtection="1">
      <alignment horizontal="center" vertical="center" wrapText="1"/>
    </xf>
    <xf numFmtId="0" fontId="11" fillId="9" borderId="25"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6" fillId="8" borderId="102" xfId="0" applyFont="1" applyFill="1" applyBorder="1" applyAlignment="1" applyProtection="1">
      <alignment horizontal="center" vertical="center"/>
    </xf>
    <xf numFmtId="0" fontId="6" fillId="8" borderId="103" xfId="0" applyFont="1" applyFill="1" applyBorder="1" applyAlignment="1" applyProtection="1">
      <alignment horizontal="center" vertical="center"/>
    </xf>
    <xf numFmtId="0" fontId="6" fillId="8" borderId="60" xfId="0" applyFont="1" applyFill="1" applyBorder="1" applyAlignment="1" applyProtection="1">
      <alignment horizontal="center" vertical="center"/>
    </xf>
    <xf numFmtId="0" fontId="6" fillId="8" borderId="61" xfId="0" applyFont="1" applyFill="1" applyBorder="1" applyAlignment="1" applyProtection="1">
      <alignment horizontal="center" vertical="center"/>
    </xf>
    <xf numFmtId="0" fontId="6" fillId="8" borderId="62" xfId="0" applyFont="1" applyFill="1" applyBorder="1" applyAlignment="1" applyProtection="1">
      <alignment horizontal="center" vertical="center"/>
    </xf>
    <xf numFmtId="0" fontId="6" fillId="8" borderId="63" xfId="0" applyFont="1" applyFill="1" applyBorder="1" applyAlignment="1" applyProtection="1">
      <alignment horizontal="center" vertical="center"/>
    </xf>
    <xf numFmtId="0" fontId="6" fillId="8" borderId="38" xfId="0" applyFont="1" applyFill="1" applyBorder="1" applyAlignment="1" applyProtection="1">
      <alignment horizontal="center" vertical="center"/>
    </xf>
    <xf numFmtId="0" fontId="6" fillId="8" borderId="59" xfId="0" applyFont="1" applyFill="1" applyBorder="1" applyAlignment="1" applyProtection="1">
      <alignment horizontal="center" vertical="center"/>
    </xf>
    <xf numFmtId="0" fontId="6" fillId="8" borderId="37" xfId="0" applyFont="1" applyFill="1" applyBorder="1" applyAlignment="1" applyProtection="1">
      <alignment horizontal="center" vertical="center"/>
    </xf>
    <xf numFmtId="0" fontId="6" fillId="8" borderId="41" xfId="0" applyFont="1" applyFill="1" applyBorder="1" applyAlignment="1" applyProtection="1">
      <alignment horizontal="center" vertical="center"/>
    </xf>
    <xf numFmtId="0" fontId="6" fillId="8" borderId="101" xfId="0" applyFont="1" applyFill="1" applyBorder="1" applyAlignment="1" applyProtection="1">
      <alignment horizontal="center" vertical="center"/>
    </xf>
    <xf numFmtId="0" fontId="6" fillId="8" borderId="98" xfId="0" applyFont="1" applyFill="1" applyBorder="1" applyAlignment="1" applyProtection="1">
      <alignment horizontal="center" vertical="center"/>
    </xf>
    <xf numFmtId="16" fontId="36" fillId="0" borderId="1" xfId="0" applyNumberFormat="1" applyFont="1" applyBorder="1" applyAlignment="1" applyProtection="1">
      <alignment horizontal="center" textRotation="90"/>
    </xf>
    <xf numFmtId="16" fontId="36" fillId="0" borderId="2" xfId="0" applyNumberFormat="1" applyFont="1" applyBorder="1" applyAlignment="1" applyProtection="1">
      <alignment horizontal="center" textRotation="90"/>
    </xf>
    <xf numFmtId="16" fontId="36" fillId="0" borderId="8" xfId="0" applyNumberFormat="1" applyFont="1" applyBorder="1" applyAlignment="1" applyProtection="1">
      <alignment horizontal="center" textRotation="90"/>
    </xf>
    <xf numFmtId="0" fontId="10" fillId="8" borderId="2" xfId="0" applyFont="1" applyFill="1" applyBorder="1" applyAlignment="1" applyProtection="1">
      <alignment horizontal="center" wrapText="1"/>
    </xf>
    <xf numFmtId="0" fontId="10" fillId="8" borderId="8" xfId="0" applyFont="1" applyFill="1" applyBorder="1" applyAlignment="1" applyProtection="1">
      <alignment horizontal="center" wrapText="1"/>
    </xf>
    <xf numFmtId="0" fontId="8" fillId="8" borderId="4" xfId="0" applyFont="1" applyFill="1" applyBorder="1" applyAlignment="1" applyProtection="1">
      <alignment horizontal="left"/>
    </xf>
    <xf numFmtId="0" fontId="8" fillId="8" borderId="65" xfId="0" applyFont="1" applyFill="1" applyBorder="1" applyAlignment="1" applyProtection="1">
      <alignment horizontal="left"/>
    </xf>
    <xf numFmtId="0" fontId="8" fillId="8" borderId="32" xfId="0" applyFont="1" applyFill="1" applyBorder="1" applyAlignment="1" applyProtection="1">
      <alignment horizontal="left"/>
    </xf>
    <xf numFmtId="0" fontId="18" fillId="20" borderId="4" xfId="0" applyFont="1" applyFill="1" applyBorder="1" applyAlignment="1" applyProtection="1">
      <alignment horizontal="left"/>
      <protection locked="0"/>
    </xf>
    <xf numFmtId="0" fontId="18" fillId="20" borderId="65" xfId="0" applyFont="1" applyFill="1" applyBorder="1" applyAlignment="1" applyProtection="1">
      <alignment horizontal="left"/>
      <protection locked="0"/>
    </xf>
    <xf numFmtId="0" fontId="18" fillId="20" borderId="32" xfId="0" applyFont="1" applyFill="1" applyBorder="1" applyAlignment="1" applyProtection="1">
      <alignment horizontal="left"/>
      <protection locked="0"/>
    </xf>
    <xf numFmtId="0" fontId="8" fillId="20" borderId="4" xfId="0" applyFont="1" applyFill="1" applyBorder="1" applyAlignment="1" applyProtection="1">
      <alignment horizontal="left"/>
      <protection locked="0"/>
    </xf>
    <xf numFmtId="0" fontId="8" fillId="20" borderId="65" xfId="0" applyFont="1" applyFill="1" applyBorder="1" applyAlignment="1" applyProtection="1">
      <alignment horizontal="left"/>
      <protection locked="0"/>
    </xf>
    <xf numFmtId="0" fontId="8" fillId="20" borderId="32" xfId="0" applyFont="1" applyFill="1" applyBorder="1" applyAlignment="1" applyProtection="1">
      <alignment horizontal="left"/>
      <protection locked="0"/>
    </xf>
    <xf numFmtId="0" fontId="17" fillId="8" borderId="42" xfId="0" applyFont="1" applyFill="1" applyBorder="1" applyAlignment="1" applyProtection="1">
      <alignment horizontal="center"/>
    </xf>
    <xf numFmtId="0" fontId="17" fillId="8" borderId="36" xfId="0" applyFont="1" applyFill="1" applyBorder="1" applyAlignment="1" applyProtection="1">
      <alignment horizontal="center"/>
    </xf>
    <xf numFmtId="0" fontId="17" fillId="8" borderId="67" xfId="0" applyFont="1" applyFill="1" applyBorder="1" applyAlignment="1" applyProtection="1">
      <alignment horizontal="center"/>
    </xf>
    <xf numFmtId="0" fontId="22" fillId="8" borderId="64" xfId="0" applyFont="1" applyFill="1" applyBorder="1" applyAlignment="1" applyProtection="1">
      <alignment horizontal="center"/>
    </xf>
    <xf numFmtId="0" fontId="22" fillId="8" borderId="65" xfId="0" applyFont="1" applyFill="1" applyBorder="1" applyAlignment="1" applyProtection="1">
      <alignment horizontal="center"/>
    </xf>
    <xf numFmtId="0" fontId="22" fillId="8" borderId="66" xfId="0" applyFont="1" applyFill="1" applyBorder="1" applyAlignment="1" applyProtection="1">
      <alignment horizontal="center"/>
    </xf>
    <xf numFmtId="0" fontId="17" fillId="8" borderId="42" xfId="0" applyFont="1" applyFill="1" applyBorder="1" applyAlignment="1" applyProtection="1">
      <alignment horizontal="center" textRotation="90"/>
    </xf>
    <xf numFmtId="0" fontId="17" fillId="8" borderId="36" xfId="0" applyFont="1" applyFill="1" applyBorder="1" applyAlignment="1" applyProtection="1">
      <alignment horizontal="center" textRotation="90"/>
    </xf>
    <xf numFmtId="0" fontId="17" fillId="8" borderId="67" xfId="0" applyFont="1" applyFill="1" applyBorder="1" applyAlignment="1" applyProtection="1">
      <alignment horizontal="center" textRotation="90"/>
    </xf>
    <xf numFmtId="16" fontId="17" fillId="18" borderId="42" xfId="0" applyNumberFormat="1" applyFont="1" applyFill="1" applyBorder="1" applyAlignment="1" applyProtection="1">
      <alignment horizontal="center" textRotation="90"/>
    </xf>
    <xf numFmtId="16" fontId="17" fillId="18" borderId="36" xfId="0" applyNumberFormat="1" applyFont="1" applyFill="1" applyBorder="1" applyAlignment="1" applyProtection="1">
      <alignment horizontal="center" textRotation="90"/>
    </xf>
    <xf numFmtId="16" fontId="17" fillId="18" borderId="67" xfId="0" applyNumberFormat="1" applyFont="1" applyFill="1" applyBorder="1" applyAlignment="1" applyProtection="1">
      <alignment horizontal="center" textRotation="90"/>
    </xf>
    <xf numFmtId="0" fontId="24" fillId="4" borderId="5" xfId="0" applyFont="1" applyFill="1" applyBorder="1" applyAlignment="1" applyProtection="1">
      <alignment horizontal="left"/>
    </xf>
    <xf numFmtId="0" fontId="24" fillId="4" borderId="16" xfId="0" applyFont="1" applyFill="1" applyBorder="1" applyAlignment="1" applyProtection="1">
      <alignment horizontal="left"/>
    </xf>
    <xf numFmtId="0" fontId="24" fillId="4" borderId="79" xfId="0" applyFont="1" applyFill="1" applyBorder="1" applyAlignment="1" applyProtection="1">
      <alignment horizontal="left"/>
    </xf>
    <xf numFmtId="0" fontId="22" fillId="8" borderId="4" xfId="0" applyFont="1" applyFill="1" applyBorder="1" applyAlignment="1" applyProtection="1">
      <alignment horizontal="center"/>
    </xf>
    <xf numFmtId="0" fontId="24" fillId="4" borderId="1" xfId="0" applyFont="1" applyFill="1" applyBorder="1" applyAlignment="1" applyProtection="1">
      <alignment horizontal="left" vertical="center" wrapText="1"/>
    </xf>
    <xf numFmtId="0" fontId="24" fillId="4" borderId="2" xfId="0" applyFont="1" applyFill="1" applyBorder="1" applyAlignment="1" applyProtection="1">
      <alignment horizontal="left" vertical="center"/>
    </xf>
    <xf numFmtId="0" fontId="6" fillId="0" borderId="1" xfId="0" applyFont="1" applyBorder="1" applyAlignment="1" applyProtection="1">
      <alignment horizontal="center" textRotation="90"/>
    </xf>
    <xf numFmtId="0" fontId="6" fillId="0" borderId="2" xfId="0" applyFont="1" applyBorder="1" applyAlignment="1" applyProtection="1">
      <alignment horizontal="center" textRotation="90"/>
    </xf>
    <xf numFmtId="0" fontId="6" fillId="0" borderId="8" xfId="0" applyFont="1" applyBorder="1" applyAlignment="1" applyProtection="1">
      <alignment horizontal="center" textRotation="90"/>
    </xf>
    <xf numFmtId="0" fontId="17" fillId="9" borderId="42" xfId="0" applyFont="1" applyFill="1" applyBorder="1" applyAlignment="1" applyProtection="1">
      <alignment horizontal="center" textRotation="90"/>
    </xf>
    <xf numFmtId="0" fontId="17" fillId="9" borderId="36" xfId="0" applyFont="1" applyFill="1" applyBorder="1" applyAlignment="1" applyProtection="1">
      <alignment horizontal="center" textRotation="90"/>
    </xf>
    <xf numFmtId="0" fontId="17" fillId="9" borderId="67" xfId="0" applyFont="1" applyFill="1" applyBorder="1" applyAlignment="1" applyProtection="1">
      <alignment horizontal="center" textRotation="90"/>
    </xf>
    <xf numFmtId="0" fontId="10" fillId="8" borderId="42" xfId="0" applyFont="1" applyFill="1" applyBorder="1" applyAlignment="1" applyProtection="1">
      <alignment horizontal="center" textRotation="90"/>
    </xf>
    <xf numFmtId="0" fontId="10" fillId="8" borderId="36" xfId="0" applyFont="1" applyFill="1" applyBorder="1" applyAlignment="1" applyProtection="1">
      <alignment horizontal="center" textRotation="90"/>
    </xf>
    <xf numFmtId="0" fontId="10" fillId="8" borderId="67" xfId="0" applyFont="1" applyFill="1" applyBorder="1" applyAlignment="1" applyProtection="1">
      <alignment horizontal="center" textRotation="90"/>
    </xf>
    <xf numFmtId="0" fontId="17" fillId="8" borderId="48" xfId="0" applyFont="1" applyFill="1" applyBorder="1" applyAlignment="1" applyProtection="1">
      <alignment horizontal="center"/>
    </xf>
    <xf numFmtId="0" fontId="17" fillId="8" borderId="71" xfId="0" applyFont="1" applyFill="1" applyBorder="1" applyAlignment="1" applyProtection="1">
      <alignment horizontal="center"/>
    </xf>
    <xf numFmtId="0" fontId="17" fillId="8" borderId="72" xfId="0" applyFont="1" applyFill="1" applyBorder="1" applyAlignment="1" applyProtection="1">
      <alignment horizontal="center"/>
    </xf>
    <xf numFmtId="0" fontId="18" fillId="0" borderId="1" xfId="0" applyFont="1" applyBorder="1" applyAlignment="1" applyProtection="1">
      <alignment horizontal="center" textRotation="90"/>
    </xf>
    <xf numFmtId="0" fontId="18" fillId="0" borderId="2" xfId="0" applyFont="1" applyBorder="1" applyAlignment="1" applyProtection="1">
      <alignment horizontal="center" textRotation="90"/>
    </xf>
    <xf numFmtId="0" fontId="18" fillId="0" borderId="8" xfId="0" applyFont="1" applyBorder="1" applyAlignment="1" applyProtection="1">
      <alignment horizontal="center" textRotation="90"/>
    </xf>
    <xf numFmtId="16" fontId="17" fillId="18" borderId="51" xfId="0" applyNumberFormat="1" applyFont="1" applyFill="1" applyBorder="1" applyAlignment="1" applyProtection="1">
      <alignment horizontal="center" textRotation="90"/>
    </xf>
    <xf numFmtId="16" fontId="17" fillId="18" borderId="68" xfId="0" applyNumberFormat="1" applyFont="1" applyFill="1" applyBorder="1" applyAlignment="1" applyProtection="1">
      <alignment horizontal="center" textRotation="90"/>
    </xf>
    <xf numFmtId="16" fontId="17" fillId="18" borderId="69" xfId="0" applyNumberFormat="1" applyFont="1" applyFill="1" applyBorder="1" applyAlignment="1" applyProtection="1">
      <alignment horizontal="center" textRotation="90"/>
    </xf>
    <xf numFmtId="16" fontId="4" fillId="0" borderId="12" xfId="0" applyNumberFormat="1" applyFont="1" applyBorder="1" applyAlignment="1" applyProtection="1">
      <alignment horizontal="center" textRotation="90"/>
    </xf>
    <xf numFmtId="16" fontId="4" fillId="0" borderId="13" xfId="0" applyNumberFormat="1" applyFont="1" applyBorder="1" applyAlignment="1" applyProtection="1">
      <alignment horizontal="center" textRotation="90"/>
    </xf>
    <xf numFmtId="16" fontId="4" fillId="0" borderId="29" xfId="0" applyNumberFormat="1" applyFont="1" applyBorder="1" applyAlignment="1" applyProtection="1">
      <alignment horizontal="center" textRotation="90"/>
    </xf>
    <xf numFmtId="0" fontId="14" fillId="2" borderId="19" xfId="0" applyFont="1" applyFill="1" applyBorder="1" applyAlignment="1" applyProtection="1">
      <alignment horizontal="center" textRotation="90"/>
    </xf>
    <xf numFmtId="0" fontId="14" fillId="2" borderId="15" xfId="0" applyFont="1" applyFill="1" applyBorder="1" applyAlignment="1" applyProtection="1">
      <alignment horizontal="center" textRotation="90"/>
    </xf>
    <xf numFmtId="0" fontId="14" fillId="2" borderId="70" xfId="0" applyFont="1" applyFill="1" applyBorder="1" applyAlignment="1" applyProtection="1">
      <alignment horizontal="center" textRotation="90"/>
    </xf>
    <xf numFmtId="0" fontId="6" fillId="0" borderId="35" xfId="1" applyFont="1" applyFill="1" applyBorder="1" applyAlignment="1">
      <alignment horizontal="center" vertical="center"/>
    </xf>
    <xf numFmtId="0" fontId="6" fillId="0" borderId="36" xfId="1" applyFont="1" applyFill="1" applyBorder="1" applyAlignment="1">
      <alignment horizontal="center" vertical="center"/>
    </xf>
    <xf numFmtId="0" fontId="6" fillId="0" borderId="34" xfId="1" applyFont="1" applyFill="1" applyBorder="1" applyAlignment="1">
      <alignment horizontal="center" vertical="center"/>
    </xf>
    <xf numFmtId="0" fontId="8" fillId="0" borderId="35" xfId="1" applyFont="1" applyBorder="1" applyAlignment="1">
      <alignment horizontal="center" vertical="center" textRotation="90"/>
    </xf>
    <xf numFmtId="0" fontId="8" fillId="0" borderId="36" xfId="1" applyFont="1" applyBorder="1" applyAlignment="1">
      <alignment horizontal="center" vertical="center" textRotation="90"/>
    </xf>
    <xf numFmtId="0" fontId="8" fillId="0" borderId="34" xfId="1" applyFont="1" applyBorder="1" applyAlignment="1">
      <alignment horizontal="center" vertical="center" textRotation="90"/>
    </xf>
    <xf numFmtId="0" fontId="6" fillId="0" borderId="35" xfId="1" applyFont="1" applyFill="1" applyBorder="1" applyAlignment="1">
      <alignment horizontal="center" vertical="center" wrapText="1"/>
    </xf>
    <xf numFmtId="0" fontId="6" fillId="0" borderId="36" xfId="1" applyFont="1" applyFill="1" applyBorder="1" applyAlignment="1">
      <alignment horizontal="center" vertical="center" wrapText="1"/>
    </xf>
    <xf numFmtId="0" fontId="6" fillId="0" borderId="34" xfId="1" applyFont="1" applyFill="1" applyBorder="1" applyAlignment="1">
      <alignment horizontal="center" vertical="center" wrapText="1"/>
    </xf>
    <xf numFmtId="0" fontId="8" fillId="0" borderId="35" xfId="1" applyFont="1" applyFill="1" applyBorder="1" applyAlignment="1">
      <alignment horizontal="center" vertical="center" wrapText="1"/>
    </xf>
    <xf numFmtId="0" fontId="8" fillId="0" borderId="36" xfId="1" applyFont="1" applyFill="1" applyBorder="1" applyAlignment="1">
      <alignment horizontal="center" vertical="center" wrapText="1"/>
    </xf>
    <xf numFmtId="0" fontId="8" fillId="0" borderId="34" xfId="1" applyFont="1" applyFill="1" applyBorder="1" applyAlignment="1">
      <alignment horizontal="center" vertical="center" wrapText="1"/>
    </xf>
    <xf numFmtId="0" fontId="8" fillId="27" borderId="35" xfId="1" applyFont="1" applyFill="1" applyBorder="1" applyAlignment="1">
      <alignment horizontal="center" vertical="center" wrapText="1"/>
    </xf>
    <xf numFmtId="0" fontId="8" fillId="27" borderId="36" xfId="1" applyFont="1" applyFill="1" applyBorder="1" applyAlignment="1">
      <alignment horizontal="center" vertical="center" wrapText="1"/>
    </xf>
    <xf numFmtId="0" fontId="8" fillId="27" borderId="34" xfId="1" applyFont="1" applyFill="1" applyBorder="1" applyAlignment="1">
      <alignment horizontal="center" vertical="center" wrapText="1"/>
    </xf>
    <xf numFmtId="0" fontId="6" fillId="0" borderId="35" xfId="1" applyFont="1" applyFill="1" applyBorder="1" applyAlignment="1">
      <alignment vertical="top" wrapText="1"/>
    </xf>
    <xf numFmtId="0" fontId="6" fillId="0" borderId="36" xfId="1" applyFont="1" applyFill="1" applyBorder="1" applyAlignment="1">
      <alignment vertical="top" wrapText="1"/>
    </xf>
    <xf numFmtId="0" fontId="6" fillId="0" borderId="34" xfId="1" applyFont="1" applyFill="1" applyBorder="1" applyAlignment="1">
      <alignment vertical="top" wrapText="1"/>
    </xf>
    <xf numFmtId="0" fontId="8" fillId="26" borderId="25" xfId="1" applyFont="1" applyFill="1" applyBorder="1" applyAlignment="1">
      <alignment horizontal="center" vertical="center" wrapText="1"/>
    </xf>
    <xf numFmtId="0" fontId="8" fillId="26" borderId="26" xfId="1" applyFont="1" applyFill="1" applyBorder="1" applyAlignment="1">
      <alignment horizontal="center" vertical="center" wrapText="1"/>
    </xf>
    <xf numFmtId="0" fontId="8" fillId="0" borderId="3" xfId="1" applyFont="1" applyBorder="1" applyAlignment="1">
      <alignment horizontal="center" vertical="center" textRotation="90"/>
    </xf>
    <xf numFmtId="0" fontId="6" fillId="0" borderId="35" xfId="1" applyFont="1" applyBorder="1" applyAlignment="1">
      <alignment horizontal="center" vertical="center"/>
    </xf>
    <xf numFmtId="0" fontId="6" fillId="0" borderId="36" xfId="1" applyFont="1" applyBorder="1" applyAlignment="1">
      <alignment horizontal="center" vertical="center"/>
    </xf>
    <xf numFmtId="0" fontId="6" fillId="0" borderId="34" xfId="1" applyFont="1" applyBorder="1" applyAlignment="1">
      <alignment horizontal="center" vertical="center"/>
    </xf>
    <xf numFmtId="0" fontId="6" fillId="0" borderId="3" xfId="1" applyFont="1" applyBorder="1" applyAlignment="1">
      <alignment horizontal="center" vertical="center" wrapText="1"/>
    </xf>
    <xf numFmtId="0" fontId="8" fillId="0" borderId="3" xfId="1" applyFont="1" applyBorder="1" applyAlignment="1">
      <alignment horizontal="center" vertical="center" textRotation="90" wrapText="1"/>
    </xf>
    <xf numFmtId="0" fontId="8" fillId="24" borderId="35" xfId="1" applyFont="1" applyFill="1" applyBorder="1" applyAlignment="1">
      <alignment horizontal="center" vertical="center" wrapText="1"/>
    </xf>
    <xf numFmtId="0" fontId="8" fillId="24" borderId="36" xfId="1" applyFont="1" applyFill="1" applyBorder="1" applyAlignment="1">
      <alignment horizontal="center" vertical="center" wrapText="1"/>
    </xf>
    <xf numFmtId="0" fontId="8" fillId="0" borderId="35" xfId="1" applyFont="1" applyBorder="1" applyAlignment="1">
      <alignment vertical="center" wrapText="1"/>
    </xf>
    <xf numFmtId="0" fontId="8" fillId="0" borderId="36" xfId="1" applyFont="1" applyBorder="1" applyAlignment="1">
      <alignment vertical="center" wrapText="1"/>
    </xf>
    <xf numFmtId="0" fontId="8" fillId="24" borderId="34" xfId="1" applyFont="1" applyFill="1" applyBorder="1" applyAlignment="1">
      <alignment horizontal="center" vertical="center" wrapText="1"/>
    </xf>
    <xf numFmtId="0" fontId="8" fillId="0" borderId="34" xfId="1" applyFont="1" applyBorder="1" applyAlignment="1">
      <alignment vertical="center" wrapText="1"/>
    </xf>
    <xf numFmtId="0" fontId="8" fillId="0" borderId="35" xfId="1" applyFont="1" applyBorder="1" applyAlignment="1">
      <alignment horizontal="center" vertical="center" textRotation="90" wrapText="1"/>
    </xf>
    <xf numFmtId="0" fontId="8" fillId="0" borderId="36" xfId="1" applyFont="1" applyBorder="1" applyAlignment="1">
      <alignment horizontal="center" vertical="center" textRotation="90" wrapText="1"/>
    </xf>
    <xf numFmtId="0" fontId="6" fillId="0" borderId="35" xfId="1" applyFont="1" applyBorder="1" applyAlignment="1">
      <alignment horizontal="center" vertical="center" wrapText="1"/>
    </xf>
    <xf numFmtId="0" fontId="6" fillId="0" borderId="36" xfId="1" applyFont="1" applyBorder="1" applyAlignment="1">
      <alignment horizontal="center" vertical="center" wrapText="1"/>
    </xf>
    <xf numFmtId="0" fontId="6" fillId="0" borderId="34" xfId="1" applyFont="1" applyBorder="1" applyAlignment="1">
      <alignment horizontal="center" vertical="center" wrapText="1"/>
    </xf>
    <xf numFmtId="0" fontId="6" fillId="0" borderId="3" xfId="1" applyFont="1" applyBorder="1" applyAlignment="1">
      <alignment vertical="center" wrapText="1"/>
    </xf>
    <xf numFmtId="0" fontId="8" fillId="0" borderId="34" xfId="1" applyFont="1" applyBorder="1" applyAlignment="1">
      <alignment horizontal="center" vertical="center" textRotation="90" wrapText="1"/>
    </xf>
    <xf numFmtId="0" fontId="8" fillId="0" borderId="35" xfId="1" applyFont="1" applyFill="1" applyBorder="1" applyAlignment="1">
      <alignment vertical="center" wrapText="1"/>
    </xf>
    <xf numFmtId="0" fontId="8" fillId="0" borderId="36" xfId="1" applyFont="1" applyFill="1" applyBorder="1" applyAlignment="1">
      <alignment vertical="center" wrapText="1"/>
    </xf>
    <xf numFmtId="0" fontId="6" fillId="0" borderId="35" xfId="1" applyFont="1" applyBorder="1" applyAlignment="1">
      <alignment horizontal="center"/>
    </xf>
    <xf numFmtId="0" fontId="6" fillId="0" borderId="36" xfId="1" applyFont="1" applyBorder="1" applyAlignment="1">
      <alignment horizontal="center"/>
    </xf>
    <xf numFmtId="0" fontId="6" fillId="0" borderId="34" xfId="1" applyFont="1" applyBorder="1" applyAlignment="1">
      <alignment horizontal="center"/>
    </xf>
    <xf numFmtId="0" fontId="8" fillId="24" borderId="36" xfId="1" applyFont="1" applyFill="1" applyBorder="1" applyAlignment="1">
      <alignment horizontal="center" vertical="center" wrapText="1" shrinkToFit="1"/>
    </xf>
    <xf numFmtId="0" fontId="6" fillId="24" borderId="36" xfId="1" applyFont="1" applyFill="1" applyBorder="1" applyAlignment="1">
      <alignment horizontal="center" vertical="center" wrapText="1" shrinkToFit="1"/>
    </xf>
    <xf numFmtId="0" fontId="6" fillId="24" borderId="34" xfId="1" applyFont="1" applyFill="1" applyBorder="1" applyAlignment="1">
      <alignment horizontal="center" vertical="center" wrapText="1" shrinkToFit="1"/>
    </xf>
    <xf numFmtId="0" fontId="8" fillId="0" borderId="36" xfId="1" applyFont="1" applyBorder="1" applyAlignment="1">
      <alignment vertical="center" wrapText="1" shrinkToFit="1"/>
    </xf>
    <xf numFmtId="0" fontId="6" fillId="0" borderId="36" xfId="1" applyFont="1" applyBorder="1" applyAlignment="1">
      <alignment vertical="center" wrapText="1" shrinkToFit="1"/>
    </xf>
    <xf numFmtId="0" fontId="6" fillId="0" borderId="34" xfId="1" applyFont="1" applyBorder="1" applyAlignment="1">
      <alignment vertical="center" wrapText="1" shrinkToFit="1"/>
    </xf>
    <xf numFmtId="0" fontId="6" fillId="0" borderId="3" xfId="1" applyFont="1" applyBorder="1" applyAlignment="1">
      <alignment horizontal="center" vertical="center"/>
    </xf>
    <xf numFmtId="0" fontId="8" fillId="22" borderId="35" xfId="1" applyFont="1" applyFill="1" applyBorder="1" applyAlignment="1">
      <alignment horizontal="center" vertical="center" wrapText="1"/>
    </xf>
    <xf numFmtId="0" fontId="8" fillId="22" borderId="36" xfId="1" applyFont="1" applyFill="1" applyBorder="1" applyAlignment="1">
      <alignment horizontal="center" vertical="center" wrapText="1"/>
    </xf>
    <xf numFmtId="0" fontId="8" fillId="0" borderId="37" xfId="1" applyFont="1" applyBorder="1" applyAlignment="1">
      <alignment vertical="center" wrapText="1"/>
    </xf>
    <xf numFmtId="0" fontId="8" fillId="0" borderId="35" xfId="1" applyFont="1" applyBorder="1" applyAlignment="1">
      <alignment horizontal="left" vertical="center" wrapText="1"/>
    </xf>
    <xf numFmtId="0" fontId="8" fillId="0" borderId="36" xfId="1" applyFont="1" applyBorder="1" applyAlignment="1">
      <alignment horizontal="left" vertical="center" wrapText="1"/>
    </xf>
    <xf numFmtId="0" fontId="8" fillId="22" borderId="3" xfId="1" applyFont="1" applyFill="1" applyBorder="1" applyAlignment="1">
      <alignment horizontal="center" vertical="center" wrapText="1"/>
    </xf>
    <xf numFmtId="0" fontId="6" fillId="22" borderId="3" xfId="1" applyFont="1" applyFill="1" applyBorder="1" applyAlignment="1">
      <alignment horizontal="center" vertical="center" wrapText="1"/>
    </xf>
    <xf numFmtId="0" fontId="8" fillId="23" borderId="3" xfId="1" applyFont="1" applyFill="1" applyBorder="1" applyAlignment="1">
      <alignment horizontal="center" vertical="center" wrapText="1"/>
    </xf>
    <xf numFmtId="0" fontId="46" fillId="0" borderId="94" xfId="1" applyFont="1" applyBorder="1" applyAlignment="1">
      <alignment horizontal="center" vertical="center"/>
    </xf>
    <xf numFmtId="0" fontId="35" fillId="0" borderId="0" xfId="1" applyFont="1" applyAlignment="1">
      <alignment horizontal="center"/>
    </xf>
    <xf numFmtId="0" fontId="33" fillId="4" borderId="3" xfId="1" applyFont="1" applyFill="1" applyBorder="1" applyAlignment="1">
      <alignment horizontal="center" vertical="center"/>
    </xf>
    <xf numFmtId="0" fontId="46" fillId="0" borderId="93" xfId="1" applyFont="1" applyBorder="1" applyAlignment="1">
      <alignment horizontal="center" vertical="center"/>
    </xf>
    <xf numFmtId="0" fontId="33" fillId="4" borderId="90" xfId="1" applyFont="1" applyFill="1" applyBorder="1" applyAlignment="1">
      <alignment horizontal="center" vertical="center"/>
    </xf>
    <xf numFmtId="0" fontId="40" fillId="0" borderId="93" xfId="1" applyFont="1" applyBorder="1" applyAlignment="1">
      <alignment horizontal="left" vertical="top" wrapText="1"/>
    </xf>
    <xf numFmtId="0" fontId="6" fillId="0" borderId="0" xfId="1" applyFont="1" applyFill="1" applyBorder="1" applyAlignment="1">
      <alignment horizontal="left" vertical="top" wrapText="1"/>
    </xf>
  </cellXfs>
  <cellStyles count="3">
    <cellStyle name="Hyperlink" xfId="2" builtinId="8"/>
    <cellStyle name="Standaard" xfId="0" builtinId="0"/>
    <cellStyle name="Standaard 2" xfId="1"/>
  </cellStyles>
  <dxfs count="148">
    <dxf>
      <font>
        <color rgb="FF00B050"/>
      </font>
    </dxf>
    <dxf>
      <font>
        <color rgb="FF00B050"/>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C000"/>
        </patternFill>
      </fill>
    </dxf>
    <dxf>
      <fill>
        <patternFill>
          <bgColor rgb="FF00FF00"/>
        </patternFill>
      </fill>
    </dxf>
    <dxf>
      <fill>
        <patternFill>
          <bgColor rgb="FFFF0000"/>
        </patternFill>
      </fill>
    </dxf>
    <dxf>
      <fill>
        <patternFill>
          <bgColor rgb="FFFFC000"/>
        </patternFill>
      </fill>
    </dxf>
    <dxf>
      <fill>
        <patternFill>
          <bgColor rgb="FF00FF00"/>
        </patternFill>
      </fill>
    </dxf>
    <dxf>
      <fill>
        <patternFill>
          <bgColor rgb="FFFF0000"/>
        </patternFill>
      </fill>
    </dxf>
    <dxf>
      <fill>
        <patternFill>
          <bgColor rgb="FFFFC000"/>
        </patternFill>
      </fill>
    </dxf>
    <dxf>
      <fill>
        <patternFill>
          <bgColor rgb="FF00FF00"/>
        </patternFill>
      </fill>
    </dxf>
    <dxf>
      <fill>
        <patternFill>
          <bgColor rgb="FFFF0000"/>
        </patternFill>
      </fill>
    </dxf>
    <dxf>
      <fill>
        <patternFill>
          <bgColor rgb="FFFFC000"/>
        </patternFill>
      </fill>
    </dxf>
    <dxf>
      <fill>
        <patternFill>
          <bgColor rgb="FF00FF00"/>
        </patternFill>
      </fill>
    </dxf>
    <dxf>
      <fill>
        <patternFill>
          <bgColor rgb="FFFFC000"/>
        </patternFill>
      </fill>
    </dxf>
    <dxf>
      <fill>
        <patternFill>
          <bgColor rgb="FFFF0000"/>
        </patternFill>
      </fill>
    </dxf>
    <dxf>
      <fill>
        <patternFill>
          <bgColor rgb="FF00FF00"/>
        </patternFill>
      </fill>
    </dxf>
    <dxf>
      <font>
        <color rgb="FF006100"/>
      </font>
      <fill>
        <patternFill>
          <bgColor rgb="FFFFC000"/>
        </patternFill>
      </fill>
    </dxf>
    <dxf>
      <font>
        <color rgb="FF9C0006"/>
      </font>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C00000"/>
      </font>
      <fill>
        <patternFill>
          <bgColor theme="5" tint="0.79998168889431442"/>
        </patternFill>
      </fill>
    </dxf>
    <dxf>
      <font>
        <color rgb="FF9C0006"/>
      </font>
      <fill>
        <patternFill>
          <bgColor rgb="FFFFC7CE"/>
        </patternFill>
      </fill>
    </dxf>
    <dxf>
      <fill>
        <patternFill>
          <bgColor indexed="11"/>
        </patternFill>
      </fill>
    </dxf>
    <dxf>
      <font>
        <condense val="0"/>
        <extend val="0"/>
        <color indexed="8"/>
      </font>
      <fill>
        <patternFill>
          <bgColor indexed="10"/>
        </patternFill>
      </fill>
    </dxf>
    <dxf>
      <fill>
        <patternFill>
          <bgColor rgb="FFFF0000"/>
        </patternFill>
      </fill>
    </dxf>
    <dxf>
      <fill>
        <patternFill>
          <bgColor rgb="FFFF9933"/>
        </patternFill>
      </fill>
    </dxf>
    <dxf>
      <fill>
        <patternFill>
          <bgColor rgb="FF00FF00"/>
        </patternFill>
      </fill>
    </dxf>
    <dxf>
      <fill>
        <patternFill>
          <bgColor rgb="FFFF0000"/>
        </patternFill>
      </fill>
    </dxf>
    <dxf>
      <fill>
        <patternFill>
          <bgColor rgb="FFFF9933"/>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FF9933"/>
        </patternFill>
      </fill>
    </dxf>
    <dxf>
      <fill>
        <patternFill>
          <bgColor rgb="FFFF0000"/>
        </patternFill>
      </fill>
    </dxf>
    <dxf>
      <fill>
        <patternFill>
          <bgColor rgb="FFFF0000"/>
        </patternFill>
      </fill>
    </dxf>
    <dxf>
      <fill>
        <patternFill>
          <bgColor rgb="FFFF0000"/>
        </patternFill>
      </fill>
    </dxf>
    <dxf>
      <fill>
        <patternFill>
          <bgColor rgb="FF00FF00"/>
        </patternFill>
      </fill>
    </dxf>
  </dxfs>
  <tableStyles count="0" defaultTableStyle="TableStyleMedium9" defaultPivotStyle="PivotStyleLight16"/>
  <colors>
    <mruColors>
      <color rgb="FF00FF00"/>
      <color rgb="FF9C0006"/>
      <color rgb="FFFFC7CE"/>
      <color rgb="FFFDF5F5"/>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ivelink.groenkennisnet.nl/livelink/llisapi.dll/130937484/Stagerooster%202014-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gerooster"/>
      <sheetName val="Normen en data"/>
      <sheetName val="Vakkenplan_klassen"/>
      <sheetName val="Vakkenplan_formatie"/>
      <sheetName val="Overzicht IIVO"/>
      <sheetName val="Overzicht_formatie"/>
      <sheetName val="Logboek"/>
    </sheetNames>
    <sheetDataSet>
      <sheetData sheetId="0"/>
      <sheetData sheetId="1">
        <row r="13">
          <cell r="C13">
            <v>935.00000000000011</v>
          </cell>
        </row>
        <row r="14">
          <cell r="C14">
            <v>374.00000000000006</v>
          </cell>
        </row>
        <row r="17">
          <cell r="C17">
            <v>935.00000000000011</v>
          </cell>
        </row>
        <row r="18">
          <cell r="C18">
            <v>220.00000000000003</v>
          </cell>
        </row>
        <row r="23">
          <cell r="C23">
            <v>7</v>
          </cell>
        </row>
        <row r="24">
          <cell r="C24">
            <v>7</v>
          </cell>
        </row>
        <row r="28">
          <cell r="C28">
            <v>2</v>
          </cell>
        </row>
        <row r="29">
          <cell r="C29">
            <v>2</v>
          </cell>
        </row>
        <row r="30">
          <cell r="C30">
            <v>5</v>
          </cell>
        </row>
        <row r="31">
          <cell r="C31">
            <v>10</v>
          </cell>
        </row>
      </sheetData>
      <sheetData sheetId="2">
        <row r="2">
          <cell r="C2">
            <v>36</v>
          </cell>
          <cell r="G2">
            <v>1</v>
          </cell>
          <cell r="I2">
            <v>1</v>
          </cell>
          <cell r="K2">
            <v>1</v>
          </cell>
          <cell r="M2">
            <v>1</v>
          </cell>
          <cell r="N2">
            <v>1</v>
          </cell>
          <cell r="O2">
            <v>1</v>
          </cell>
          <cell r="R2">
            <v>6</v>
          </cell>
          <cell r="AP2">
            <v>8</v>
          </cell>
          <cell r="AQ2">
            <v>8</v>
          </cell>
        </row>
        <row r="3">
          <cell r="C3">
            <v>36</v>
          </cell>
        </row>
        <row r="4">
          <cell r="C4">
            <v>20</v>
          </cell>
          <cell r="G4">
            <v>3</v>
          </cell>
          <cell r="I4">
            <v>3</v>
          </cell>
          <cell r="K4">
            <v>2</v>
          </cell>
          <cell r="N4">
            <v>1</v>
          </cell>
          <cell r="O4">
            <v>1</v>
          </cell>
          <cell r="R4">
            <v>19</v>
          </cell>
          <cell r="AP4">
            <v>6</v>
          </cell>
          <cell r="AQ4">
            <v>6</v>
          </cell>
        </row>
        <row r="5">
          <cell r="C5">
            <v>10</v>
          </cell>
          <cell r="G5">
            <v>2</v>
          </cell>
          <cell r="I5">
            <v>2</v>
          </cell>
          <cell r="K5">
            <v>2</v>
          </cell>
          <cell r="N5">
            <v>1</v>
          </cell>
          <cell r="O5">
            <v>1</v>
          </cell>
          <cell r="R5">
            <v>12</v>
          </cell>
          <cell r="V5">
            <v>8</v>
          </cell>
          <cell r="AP5">
            <v>6</v>
          </cell>
          <cell r="AQ5">
            <v>6</v>
          </cell>
        </row>
        <row r="6">
          <cell r="C6">
            <v>30</v>
          </cell>
          <cell r="F6">
            <v>1</v>
          </cell>
          <cell r="H6">
            <v>1</v>
          </cell>
          <cell r="N6">
            <v>1</v>
          </cell>
          <cell r="Z6">
            <v>5</v>
          </cell>
        </row>
        <row r="7">
          <cell r="C7">
            <v>30</v>
          </cell>
          <cell r="F7">
            <v>1</v>
          </cell>
          <cell r="H7">
            <v>1</v>
          </cell>
          <cell r="Z7">
            <v>6</v>
          </cell>
        </row>
        <row r="8">
          <cell r="C8">
            <v>30</v>
          </cell>
          <cell r="F8">
            <v>1</v>
          </cell>
          <cell r="H8">
            <v>1</v>
          </cell>
          <cell r="R8">
            <v>6</v>
          </cell>
        </row>
        <row r="9">
          <cell r="C9">
            <v>36</v>
          </cell>
          <cell r="G9">
            <v>1</v>
          </cell>
          <cell r="I9">
            <v>1</v>
          </cell>
          <cell r="K9">
            <v>1</v>
          </cell>
          <cell r="M9">
            <v>1</v>
          </cell>
          <cell r="N9">
            <v>1</v>
          </cell>
          <cell r="O9">
            <v>1</v>
          </cell>
          <cell r="T9">
            <v>14</v>
          </cell>
        </row>
        <row r="10">
          <cell r="C10">
            <v>36</v>
          </cell>
          <cell r="G10">
            <v>1</v>
          </cell>
          <cell r="I10">
            <v>1</v>
          </cell>
          <cell r="K10">
            <v>1</v>
          </cell>
          <cell r="M10">
            <v>1</v>
          </cell>
          <cell r="N10">
            <v>1</v>
          </cell>
          <cell r="O10">
            <v>1</v>
          </cell>
          <cell r="T10">
            <v>14</v>
          </cell>
        </row>
        <row r="11">
          <cell r="C11">
            <v>36</v>
          </cell>
          <cell r="G11">
            <v>1</v>
          </cell>
          <cell r="I11">
            <v>1</v>
          </cell>
          <cell r="K11">
            <v>1</v>
          </cell>
          <cell r="M11">
            <v>1</v>
          </cell>
          <cell r="N11">
            <v>1</v>
          </cell>
          <cell r="O11">
            <v>1</v>
          </cell>
          <cell r="T11">
            <v>14</v>
          </cell>
        </row>
        <row r="12">
          <cell r="C12">
            <v>20</v>
          </cell>
          <cell r="G12">
            <v>2.5</v>
          </cell>
          <cell r="I12">
            <v>2.5</v>
          </cell>
          <cell r="K12">
            <v>2</v>
          </cell>
          <cell r="N12">
            <v>1</v>
          </cell>
          <cell r="O12">
            <v>1</v>
          </cell>
          <cell r="T12">
            <v>16</v>
          </cell>
          <cell r="V12">
            <v>6</v>
          </cell>
          <cell r="AH12">
            <v>3</v>
          </cell>
          <cell r="AJ12">
            <v>3</v>
          </cell>
          <cell r="AK12">
            <v>3</v>
          </cell>
          <cell r="AL12">
            <v>3</v>
          </cell>
          <cell r="AS12">
            <v>2</v>
          </cell>
          <cell r="AT12">
            <v>2</v>
          </cell>
        </row>
        <row r="13">
          <cell r="C13">
            <v>20</v>
          </cell>
          <cell r="G13">
            <v>2.5</v>
          </cell>
          <cell r="I13">
            <v>2.5</v>
          </cell>
          <cell r="K13">
            <v>2</v>
          </cell>
          <cell r="N13">
            <v>1</v>
          </cell>
          <cell r="O13">
            <v>1</v>
          </cell>
          <cell r="T13">
            <v>16</v>
          </cell>
          <cell r="V13">
            <v>6</v>
          </cell>
          <cell r="AH13">
            <v>3</v>
          </cell>
          <cell r="AJ13">
            <v>3</v>
          </cell>
          <cell r="AK13">
            <v>3</v>
          </cell>
          <cell r="AL13">
            <v>3</v>
          </cell>
          <cell r="AS13">
            <v>2</v>
          </cell>
          <cell r="AT13">
            <v>2</v>
          </cell>
        </row>
        <row r="14">
          <cell r="C14">
            <v>10</v>
          </cell>
          <cell r="G14">
            <v>2</v>
          </cell>
          <cell r="I14">
            <v>2</v>
          </cell>
          <cell r="K14">
            <v>2</v>
          </cell>
          <cell r="N14">
            <v>1</v>
          </cell>
          <cell r="O14">
            <v>1</v>
          </cell>
          <cell r="T14">
            <v>15</v>
          </cell>
          <cell r="V14">
            <v>8</v>
          </cell>
          <cell r="AJ14">
            <v>3</v>
          </cell>
          <cell r="AK14">
            <v>3</v>
          </cell>
          <cell r="AM14">
            <v>3</v>
          </cell>
          <cell r="AS14">
            <v>4</v>
          </cell>
          <cell r="AT14">
            <v>4</v>
          </cell>
        </row>
        <row r="15">
          <cell r="C15">
            <v>33</v>
          </cell>
          <cell r="F15">
            <v>2</v>
          </cell>
          <cell r="H15">
            <v>2</v>
          </cell>
          <cell r="J15">
            <v>1</v>
          </cell>
          <cell r="M15">
            <v>1</v>
          </cell>
          <cell r="N15">
            <v>1</v>
          </cell>
          <cell r="O15">
            <v>1</v>
          </cell>
          <cell r="T15">
            <v>8</v>
          </cell>
        </row>
        <row r="16">
          <cell r="C16">
            <v>33</v>
          </cell>
          <cell r="F16">
            <v>2</v>
          </cell>
          <cell r="H16">
            <v>2</v>
          </cell>
          <cell r="J16">
            <v>1</v>
          </cell>
          <cell r="M16">
            <v>1</v>
          </cell>
          <cell r="N16">
            <v>1</v>
          </cell>
          <cell r="O16">
            <v>1</v>
          </cell>
          <cell r="T16">
            <v>8</v>
          </cell>
        </row>
        <row r="17">
          <cell r="C17">
            <v>33</v>
          </cell>
          <cell r="F17">
            <v>2</v>
          </cell>
          <cell r="H17">
            <v>2</v>
          </cell>
          <cell r="J17">
            <v>1</v>
          </cell>
          <cell r="M17">
            <v>1</v>
          </cell>
          <cell r="N17">
            <v>1</v>
          </cell>
          <cell r="O17">
            <v>1</v>
          </cell>
          <cell r="T17">
            <v>8</v>
          </cell>
        </row>
        <row r="18">
          <cell r="C18">
            <v>31</v>
          </cell>
          <cell r="F18">
            <v>2</v>
          </cell>
          <cell r="H18">
            <v>2</v>
          </cell>
          <cell r="J18">
            <v>1</v>
          </cell>
          <cell r="M18">
            <v>1</v>
          </cell>
          <cell r="N18">
            <v>1</v>
          </cell>
          <cell r="O18">
            <v>1</v>
          </cell>
          <cell r="T18">
            <v>8</v>
          </cell>
        </row>
        <row r="19">
          <cell r="C19">
            <v>31</v>
          </cell>
          <cell r="F19">
            <v>2</v>
          </cell>
          <cell r="H19">
            <v>2</v>
          </cell>
          <cell r="J19">
            <v>1</v>
          </cell>
          <cell r="M19">
            <v>1</v>
          </cell>
          <cell r="N19">
            <v>1</v>
          </cell>
          <cell r="O19">
            <v>1</v>
          </cell>
          <cell r="T19">
            <v>8</v>
          </cell>
        </row>
        <row r="20">
          <cell r="C20">
            <v>21</v>
          </cell>
          <cell r="M20">
            <v>1</v>
          </cell>
          <cell r="N20">
            <v>1</v>
          </cell>
          <cell r="O20">
            <v>1</v>
          </cell>
          <cell r="T20">
            <v>17</v>
          </cell>
          <cell r="V20">
            <v>2</v>
          </cell>
          <cell r="AH20">
            <v>4</v>
          </cell>
        </row>
        <row r="21">
          <cell r="C21">
            <v>33</v>
          </cell>
          <cell r="F21">
            <v>2</v>
          </cell>
          <cell r="H21">
            <v>2</v>
          </cell>
          <cell r="J21">
            <v>1</v>
          </cell>
          <cell r="M21">
            <v>1</v>
          </cell>
          <cell r="N21">
            <v>1</v>
          </cell>
          <cell r="O21">
            <v>1</v>
          </cell>
          <cell r="Z21">
            <v>8</v>
          </cell>
        </row>
        <row r="22">
          <cell r="C22">
            <v>31</v>
          </cell>
          <cell r="F22">
            <v>2</v>
          </cell>
          <cell r="H22">
            <v>2</v>
          </cell>
          <cell r="J22">
            <v>1</v>
          </cell>
          <cell r="M22">
            <v>1</v>
          </cell>
          <cell r="N22">
            <v>1</v>
          </cell>
          <cell r="O22">
            <v>1</v>
          </cell>
          <cell r="Z22">
            <v>8</v>
          </cell>
        </row>
        <row r="23">
          <cell r="C23">
            <v>21</v>
          </cell>
          <cell r="M23">
            <v>1</v>
          </cell>
          <cell r="N23">
            <v>1</v>
          </cell>
          <cell r="O23">
            <v>1</v>
          </cell>
          <cell r="V23">
            <v>2</v>
          </cell>
          <cell r="Z23">
            <v>17</v>
          </cell>
        </row>
        <row r="24">
          <cell r="C24">
            <v>36</v>
          </cell>
          <cell r="G24">
            <v>1</v>
          </cell>
          <cell r="I24">
            <v>1</v>
          </cell>
          <cell r="K24">
            <v>1</v>
          </cell>
          <cell r="M24">
            <v>1</v>
          </cell>
          <cell r="N24">
            <v>1</v>
          </cell>
          <cell r="O24">
            <v>1</v>
          </cell>
          <cell r="T24">
            <v>8</v>
          </cell>
          <cell r="W24">
            <v>6</v>
          </cell>
          <cell r="AG24">
            <v>3</v>
          </cell>
        </row>
        <row r="25">
          <cell r="C25">
            <v>20</v>
          </cell>
          <cell r="G25">
            <v>2.5</v>
          </cell>
          <cell r="I25">
            <v>2.5</v>
          </cell>
          <cell r="K25">
            <v>2</v>
          </cell>
          <cell r="N25">
            <v>1</v>
          </cell>
          <cell r="O25">
            <v>1</v>
          </cell>
          <cell r="T25">
            <v>7</v>
          </cell>
          <cell r="V25">
            <v>6</v>
          </cell>
          <cell r="W25">
            <v>9</v>
          </cell>
          <cell r="AG25">
            <v>3</v>
          </cell>
          <cell r="AK25">
            <v>3</v>
          </cell>
          <cell r="AS25">
            <v>2</v>
          </cell>
          <cell r="AT25">
            <v>2</v>
          </cell>
        </row>
        <row r="26">
          <cell r="C26">
            <v>10</v>
          </cell>
          <cell r="G26">
            <v>2</v>
          </cell>
          <cell r="I26">
            <v>2</v>
          </cell>
          <cell r="K26">
            <v>2</v>
          </cell>
          <cell r="N26">
            <v>1</v>
          </cell>
          <cell r="O26">
            <v>1</v>
          </cell>
          <cell r="T26">
            <v>4</v>
          </cell>
          <cell r="V26">
            <v>8</v>
          </cell>
          <cell r="W26">
            <v>11</v>
          </cell>
          <cell r="AK26">
            <v>3</v>
          </cell>
          <cell r="AS26">
            <v>4</v>
          </cell>
          <cell r="AT26">
            <v>4</v>
          </cell>
        </row>
        <row r="27">
          <cell r="C27">
            <v>33</v>
          </cell>
          <cell r="F27">
            <v>2</v>
          </cell>
          <cell r="H27">
            <v>2</v>
          </cell>
          <cell r="J27">
            <v>1</v>
          </cell>
          <cell r="M27">
            <v>1</v>
          </cell>
          <cell r="N27">
            <v>1</v>
          </cell>
          <cell r="O27">
            <v>1</v>
          </cell>
          <cell r="T27">
            <v>5</v>
          </cell>
          <cell r="W27">
            <v>3</v>
          </cell>
          <cell r="AG27">
            <v>3</v>
          </cell>
        </row>
        <row r="28">
          <cell r="C28">
            <v>31</v>
          </cell>
          <cell r="F28">
            <v>2</v>
          </cell>
          <cell r="H28">
            <v>2</v>
          </cell>
          <cell r="J28">
            <v>1</v>
          </cell>
          <cell r="M28">
            <v>1</v>
          </cell>
          <cell r="N28">
            <v>1</v>
          </cell>
          <cell r="O28">
            <v>1</v>
          </cell>
          <cell r="W28">
            <v>8</v>
          </cell>
          <cell r="AG28">
            <v>3</v>
          </cell>
        </row>
        <row r="29">
          <cell r="C29">
            <v>21</v>
          </cell>
          <cell r="M29">
            <v>1</v>
          </cell>
          <cell r="N29">
            <v>1</v>
          </cell>
          <cell r="O29">
            <v>1</v>
          </cell>
          <cell r="T29">
            <v>6</v>
          </cell>
          <cell r="V29">
            <v>2</v>
          </cell>
          <cell r="W29">
            <v>11</v>
          </cell>
          <cell r="AG29">
            <v>3</v>
          </cell>
        </row>
        <row r="30">
          <cell r="C30">
            <v>20</v>
          </cell>
          <cell r="G30">
            <v>2.5</v>
          </cell>
          <cell r="I30">
            <v>2.5</v>
          </cell>
          <cell r="K30">
            <v>2</v>
          </cell>
          <cell r="N30">
            <v>1</v>
          </cell>
          <cell r="O30">
            <v>1</v>
          </cell>
          <cell r="T30">
            <v>7</v>
          </cell>
          <cell r="U30">
            <v>15</v>
          </cell>
          <cell r="AH30">
            <v>3</v>
          </cell>
          <cell r="AK30">
            <v>3</v>
          </cell>
          <cell r="AL30">
            <v>3</v>
          </cell>
          <cell r="AS30">
            <v>2</v>
          </cell>
          <cell r="AT30">
            <v>2</v>
          </cell>
        </row>
        <row r="31">
          <cell r="C31">
            <v>20</v>
          </cell>
          <cell r="G31">
            <v>2.5</v>
          </cell>
          <cell r="I31">
            <v>2.5</v>
          </cell>
          <cell r="K31">
            <v>2</v>
          </cell>
          <cell r="N31">
            <v>1</v>
          </cell>
          <cell r="O31">
            <v>1</v>
          </cell>
          <cell r="T31">
            <v>7</v>
          </cell>
          <cell r="U31">
            <v>15</v>
          </cell>
          <cell r="AH31">
            <v>3</v>
          </cell>
          <cell r="AK31">
            <v>3</v>
          </cell>
          <cell r="AL31">
            <v>3</v>
          </cell>
          <cell r="AS31">
            <v>2</v>
          </cell>
          <cell r="AT31">
            <v>2</v>
          </cell>
        </row>
        <row r="32">
          <cell r="C32">
            <v>20</v>
          </cell>
        </row>
        <row r="33">
          <cell r="C33">
            <v>10</v>
          </cell>
          <cell r="G33">
            <v>2</v>
          </cell>
          <cell r="I33">
            <v>2</v>
          </cell>
          <cell r="K33">
            <v>2</v>
          </cell>
          <cell r="N33">
            <v>1</v>
          </cell>
          <cell r="O33">
            <v>1</v>
          </cell>
          <cell r="T33">
            <v>4</v>
          </cell>
          <cell r="U33">
            <v>19</v>
          </cell>
          <cell r="AI33">
            <v>4</v>
          </cell>
          <cell r="AK33">
            <v>3</v>
          </cell>
          <cell r="AS33">
            <v>4</v>
          </cell>
          <cell r="AT33">
            <v>4</v>
          </cell>
        </row>
        <row r="34">
          <cell r="C34">
            <v>10</v>
          </cell>
          <cell r="G34">
            <v>2</v>
          </cell>
          <cell r="I34">
            <v>2</v>
          </cell>
          <cell r="K34">
            <v>2</v>
          </cell>
          <cell r="N34">
            <v>1</v>
          </cell>
          <cell r="O34">
            <v>1</v>
          </cell>
          <cell r="T34">
            <v>4</v>
          </cell>
          <cell r="U34">
            <v>19</v>
          </cell>
          <cell r="AI34">
            <v>4</v>
          </cell>
          <cell r="AK34">
            <v>3</v>
          </cell>
          <cell r="AS34">
            <v>4</v>
          </cell>
          <cell r="AT34">
            <v>4</v>
          </cell>
        </row>
        <row r="35">
          <cell r="C35">
            <v>36</v>
          </cell>
          <cell r="G35">
            <v>1</v>
          </cell>
          <cell r="I35">
            <v>1</v>
          </cell>
          <cell r="K35">
            <v>1</v>
          </cell>
          <cell r="M35">
            <v>1</v>
          </cell>
          <cell r="N35">
            <v>1</v>
          </cell>
          <cell r="O35">
            <v>1</v>
          </cell>
          <cell r="X35">
            <v>7</v>
          </cell>
          <cell r="Z35">
            <v>7</v>
          </cell>
        </row>
        <row r="36">
          <cell r="C36">
            <v>20</v>
          </cell>
          <cell r="G36">
            <v>2.5</v>
          </cell>
          <cell r="I36">
            <v>2.5</v>
          </cell>
          <cell r="K36">
            <v>2</v>
          </cell>
          <cell r="N36">
            <v>1</v>
          </cell>
          <cell r="O36">
            <v>1</v>
          </cell>
          <cell r="V36">
            <v>6</v>
          </cell>
          <cell r="X36">
            <v>19</v>
          </cell>
          <cell r="AS36">
            <v>2</v>
          </cell>
          <cell r="AT36">
            <v>2</v>
          </cell>
        </row>
        <row r="37">
          <cell r="C37">
            <v>20</v>
          </cell>
          <cell r="G37">
            <v>2.5</v>
          </cell>
          <cell r="I37">
            <v>2.5</v>
          </cell>
          <cell r="K37">
            <v>2</v>
          </cell>
          <cell r="L37">
            <v>2</v>
          </cell>
          <cell r="N37">
            <v>1</v>
          </cell>
          <cell r="O37">
            <v>1</v>
          </cell>
          <cell r="V37">
            <v>6</v>
          </cell>
          <cell r="X37">
            <v>7</v>
          </cell>
          <cell r="Z37">
            <v>10</v>
          </cell>
          <cell r="AS37">
            <v>2</v>
          </cell>
          <cell r="AT37">
            <v>2</v>
          </cell>
        </row>
        <row r="38">
          <cell r="C38">
            <v>10</v>
          </cell>
          <cell r="G38">
            <v>2</v>
          </cell>
          <cell r="I38">
            <v>2</v>
          </cell>
          <cell r="K38">
            <v>2</v>
          </cell>
          <cell r="N38">
            <v>1</v>
          </cell>
          <cell r="O38">
            <v>1</v>
          </cell>
          <cell r="V38">
            <v>8</v>
          </cell>
          <cell r="X38">
            <v>8</v>
          </cell>
          <cell r="AF38">
            <v>2</v>
          </cell>
          <cell r="AN38">
            <v>10</v>
          </cell>
          <cell r="AO38">
            <v>10</v>
          </cell>
          <cell r="AS38">
            <v>4</v>
          </cell>
          <cell r="AT38">
            <v>4</v>
          </cell>
        </row>
        <row r="39">
          <cell r="C39">
            <v>33</v>
          </cell>
          <cell r="F39">
            <v>2</v>
          </cell>
          <cell r="H39">
            <v>2</v>
          </cell>
          <cell r="J39">
            <v>2</v>
          </cell>
          <cell r="M39">
            <v>1</v>
          </cell>
          <cell r="N39">
            <v>1</v>
          </cell>
          <cell r="O39">
            <v>1</v>
          </cell>
          <cell r="X39">
            <v>4</v>
          </cell>
          <cell r="AN39">
            <v>4</v>
          </cell>
          <cell r="AR39">
            <v>4</v>
          </cell>
        </row>
        <row r="40">
          <cell r="C40">
            <v>31</v>
          </cell>
          <cell r="F40">
            <v>2</v>
          </cell>
          <cell r="H40">
            <v>2</v>
          </cell>
          <cell r="J40">
            <v>2</v>
          </cell>
          <cell r="M40">
            <v>1</v>
          </cell>
          <cell r="N40">
            <v>1</v>
          </cell>
          <cell r="O40">
            <v>1</v>
          </cell>
          <cell r="AN40">
            <v>8</v>
          </cell>
          <cell r="AR40">
            <v>8</v>
          </cell>
        </row>
        <row r="41">
          <cell r="C41">
            <v>21</v>
          </cell>
        </row>
      </sheetData>
      <sheetData sheetId="3"/>
      <sheetData sheetId="4"/>
      <sheetData sheetId="5"/>
      <sheetData sheetId="6"/>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vibe.mijnhelicon.nl/ssf/s/readFile/folderEntry/152407/2c90a9b34b3556d8014b3b279b425eaf/1422626626357/lastView/servicedocument%202%20-%20Overzicht%20examenduur%20per%20CREBO%202014-2015.xl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topLeftCell="A35" workbookViewId="0">
      <selection activeCell="A32" sqref="A32"/>
    </sheetView>
  </sheetViews>
  <sheetFormatPr defaultRowHeight="12.75"/>
  <cols>
    <col min="1" max="1" width="20.5703125" style="233" customWidth="1"/>
    <col min="2" max="16384" width="9.140625" style="233"/>
  </cols>
  <sheetData>
    <row r="1" spans="1:15" ht="15.75">
      <c r="A1" s="319" t="s">
        <v>112</v>
      </c>
    </row>
    <row r="3" spans="1:15">
      <c r="A3" s="233" t="s">
        <v>219</v>
      </c>
    </row>
    <row r="4" spans="1:15">
      <c r="A4" s="233" t="s">
        <v>220</v>
      </c>
    </row>
    <row r="5" spans="1:15" ht="13.5" customHeight="1">
      <c r="A5" s="233" t="s">
        <v>221</v>
      </c>
    </row>
    <row r="6" spans="1:15" ht="13.5" customHeight="1"/>
    <row r="7" spans="1:15">
      <c r="A7" s="322" t="s">
        <v>101</v>
      </c>
      <c r="B7" s="323"/>
    </row>
    <row r="8" spans="1:15" ht="15" customHeight="1">
      <c r="A8" s="324" t="s">
        <v>222</v>
      </c>
      <c r="O8" s="324"/>
    </row>
    <row r="9" spans="1:15">
      <c r="A9" s="324" t="s">
        <v>223</v>
      </c>
      <c r="O9" s="324"/>
    </row>
    <row r="10" spans="1:15">
      <c r="A10" s="324" t="s">
        <v>224</v>
      </c>
    </row>
    <row r="11" spans="1:15">
      <c r="O11" s="324"/>
    </row>
    <row r="12" spans="1:15" ht="12.75" customHeight="1">
      <c r="A12" s="322" t="s">
        <v>163</v>
      </c>
      <c r="B12" s="325"/>
      <c r="C12" s="325"/>
    </row>
    <row r="13" spans="1:15">
      <c r="A13" s="324" t="s">
        <v>225</v>
      </c>
    </row>
    <row r="14" spans="1:15">
      <c r="A14" s="324" t="s">
        <v>147</v>
      </c>
      <c r="B14" s="326" t="s">
        <v>226</v>
      </c>
      <c r="C14" s="327"/>
      <c r="D14" s="327"/>
      <c r="E14" s="327"/>
      <c r="F14" s="327"/>
      <c r="G14" s="327"/>
      <c r="H14" s="327"/>
      <c r="I14" s="327"/>
      <c r="J14" s="327"/>
      <c r="K14" s="327"/>
      <c r="L14" s="327"/>
      <c r="M14" s="327"/>
    </row>
    <row r="15" spans="1:15">
      <c r="A15" s="324" t="s">
        <v>148</v>
      </c>
      <c r="B15" s="324" t="s">
        <v>227</v>
      </c>
    </row>
    <row r="16" spans="1:15">
      <c r="A16" s="324" t="s">
        <v>149</v>
      </c>
      <c r="B16" s="324" t="s">
        <v>154</v>
      </c>
    </row>
    <row r="17" spans="1:5">
      <c r="A17" s="324"/>
      <c r="B17" s="324" t="s">
        <v>228</v>
      </c>
    </row>
    <row r="18" spans="1:5">
      <c r="A18" s="324" t="s">
        <v>150</v>
      </c>
      <c r="B18" s="324" t="s">
        <v>229</v>
      </c>
    </row>
    <row r="19" spans="1:5">
      <c r="A19" s="324" t="s">
        <v>152</v>
      </c>
      <c r="B19" s="324" t="s">
        <v>151</v>
      </c>
    </row>
    <row r="20" spans="1:5">
      <c r="A20" s="324" t="s">
        <v>153</v>
      </c>
      <c r="B20" s="324" t="s">
        <v>230</v>
      </c>
    </row>
    <row r="21" spans="1:5">
      <c r="A21" s="541"/>
      <c r="B21" s="239" t="s">
        <v>282</v>
      </c>
    </row>
    <row r="22" spans="1:5">
      <c r="A22" s="541"/>
      <c r="B22" s="239" t="s">
        <v>283</v>
      </c>
    </row>
    <row r="23" spans="1:5">
      <c r="A23" s="328" t="s">
        <v>100</v>
      </c>
      <c r="B23" s="328"/>
      <c r="C23" s="328"/>
      <c r="D23" s="329"/>
      <c r="E23" s="329"/>
    </row>
    <row r="24" spans="1:5">
      <c r="A24" s="324" t="s">
        <v>231</v>
      </c>
    </row>
    <row r="25" spans="1:5">
      <c r="A25" s="330" t="s">
        <v>156</v>
      </c>
      <c r="B25" s="330" t="s">
        <v>232</v>
      </c>
    </row>
    <row r="26" spans="1:5">
      <c r="A26" s="330"/>
      <c r="B26" s="330" t="s">
        <v>233</v>
      </c>
    </row>
    <row r="27" spans="1:5">
      <c r="A27" s="330" t="s">
        <v>155</v>
      </c>
      <c r="B27" s="330" t="s">
        <v>234</v>
      </c>
    </row>
    <row r="28" spans="1:5">
      <c r="A28" s="330" t="s">
        <v>107</v>
      </c>
      <c r="B28" s="330" t="s">
        <v>235</v>
      </c>
    </row>
    <row r="29" spans="1:5">
      <c r="A29" s="330" t="s">
        <v>108</v>
      </c>
      <c r="B29" s="330" t="s">
        <v>236</v>
      </c>
    </row>
    <row r="30" spans="1:5">
      <c r="A30" s="330" t="s">
        <v>127</v>
      </c>
      <c r="B30" s="330" t="s">
        <v>237</v>
      </c>
    </row>
    <row r="31" spans="1:5">
      <c r="A31" s="330"/>
      <c r="B31" s="331" t="s">
        <v>284</v>
      </c>
    </row>
    <row r="32" spans="1:5">
      <c r="A32" s="330" t="s">
        <v>128</v>
      </c>
      <c r="B32" s="330" t="s">
        <v>238</v>
      </c>
    </row>
    <row r="33" spans="1:16">
      <c r="A33" s="330" t="s">
        <v>109</v>
      </c>
      <c r="B33" s="330" t="s">
        <v>239</v>
      </c>
    </row>
    <row r="34" spans="1:16">
      <c r="A34" s="330" t="s">
        <v>110</v>
      </c>
      <c r="B34" s="330" t="s">
        <v>240</v>
      </c>
    </row>
    <row r="35" spans="1:16">
      <c r="A35" s="330" t="s">
        <v>129</v>
      </c>
      <c r="B35" s="330" t="s">
        <v>130</v>
      </c>
    </row>
    <row r="36" spans="1:16">
      <c r="A36" s="330"/>
      <c r="B36" s="330" t="s">
        <v>241</v>
      </c>
    </row>
    <row r="37" spans="1:16">
      <c r="A37" s="330"/>
      <c r="B37" s="330" t="s">
        <v>131</v>
      </c>
    </row>
    <row r="38" spans="1:16">
      <c r="A38" s="330" t="s">
        <v>159</v>
      </c>
      <c r="B38" s="330" t="s">
        <v>132</v>
      </c>
    </row>
    <row r="39" spans="1:16">
      <c r="A39" s="330"/>
      <c r="B39" s="330"/>
    </row>
    <row r="40" spans="1:16">
      <c r="A40" s="322" t="s">
        <v>242</v>
      </c>
      <c r="B40" s="323"/>
      <c r="C40" s="323"/>
      <c r="D40" s="324" t="s">
        <v>243</v>
      </c>
      <c r="O40" s="324"/>
    </row>
    <row r="41" spans="1:16">
      <c r="A41" s="330"/>
    </row>
    <row r="42" spans="1:16">
      <c r="A42" s="322" t="s">
        <v>244</v>
      </c>
      <c r="B42" s="323"/>
      <c r="C42" s="323"/>
      <c r="D42" s="324" t="s">
        <v>161</v>
      </c>
      <c r="O42" s="324"/>
    </row>
    <row r="43" spans="1:16">
      <c r="A43" s="330"/>
    </row>
    <row r="44" spans="1:16" ht="12.75" customHeight="1">
      <c r="A44" s="322" t="s">
        <v>272</v>
      </c>
      <c r="B44" s="323"/>
      <c r="C44" s="323"/>
      <c r="D44" s="683" t="s">
        <v>273</v>
      </c>
      <c r="E44" s="683"/>
      <c r="F44" s="683"/>
      <c r="G44" s="683"/>
      <c r="H44" s="683"/>
      <c r="I44" s="683"/>
      <c r="J44" s="683"/>
      <c r="K44" s="683"/>
      <c r="L44" s="683"/>
      <c r="M44" s="683"/>
      <c r="N44" s="683"/>
      <c r="O44" s="683"/>
      <c r="P44" s="683"/>
    </row>
    <row r="45" spans="1:16">
      <c r="A45" s="330"/>
      <c r="D45" s="324" t="s">
        <v>274</v>
      </c>
    </row>
    <row r="46" spans="1:16">
      <c r="A46" s="330"/>
      <c r="D46" s="324" t="s">
        <v>275</v>
      </c>
    </row>
    <row r="47" spans="1:16">
      <c r="A47" s="330"/>
      <c r="D47" s="324" t="s">
        <v>276</v>
      </c>
    </row>
    <row r="48" spans="1:16">
      <c r="A48" s="330"/>
      <c r="D48" s="324"/>
    </row>
    <row r="49" spans="1:7">
      <c r="A49" s="331" t="s">
        <v>136</v>
      </c>
    </row>
    <row r="50" spans="1:7">
      <c r="A50" s="330" t="s">
        <v>245</v>
      </c>
    </row>
    <row r="51" spans="1:7">
      <c r="A51" s="330"/>
    </row>
    <row r="52" spans="1:7">
      <c r="A52" s="331" t="s">
        <v>104</v>
      </c>
    </row>
    <row r="53" spans="1:7">
      <c r="A53" s="330" t="s">
        <v>246</v>
      </c>
    </row>
    <row r="54" spans="1:7">
      <c r="A54" s="330" t="s">
        <v>133</v>
      </c>
    </row>
    <row r="55" spans="1:7">
      <c r="A55" s="330"/>
    </row>
    <row r="56" spans="1:7">
      <c r="A56" s="331" t="s">
        <v>105</v>
      </c>
    </row>
    <row r="57" spans="1:7">
      <c r="A57" s="330" t="s">
        <v>247</v>
      </c>
    </row>
    <row r="58" spans="1:7">
      <c r="A58" s="330" t="s">
        <v>248</v>
      </c>
    </row>
    <row r="59" spans="1:7">
      <c r="A59" s="330"/>
    </row>
    <row r="60" spans="1:7">
      <c r="A60" s="239" t="s">
        <v>102</v>
      </c>
      <c r="B60" s="332"/>
      <c r="C60" s="332"/>
      <c r="D60" s="332"/>
      <c r="E60" s="332"/>
      <c r="F60" s="332"/>
      <c r="G60" s="332"/>
    </row>
    <row r="61" spans="1:7">
      <c r="A61" s="330" t="s">
        <v>249</v>
      </c>
      <c r="B61" s="324"/>
      <c r="C61" s="332"/>
      <c r="D61" s="332"/>
      <c r="E61" s="332"/>
      <c r="F61" s="332"/>
      <c r="G61" s="332"/>
    </row>
    <row r="62" spans="1:7">
      <c r="A62" s="324"/>
      <c r="B62" s="330"/>
      <c r="C62" s="332"/>
      <c r="D62" s="332"/>
      <c r="E62" s="332"/>
      <c r="F62" s="332"/>
      <c r="G62" s="332"/>
    </row>
    <row r="63" spans="1:7">
      <c r="A63" s="239" t="s">
        <v>103</v>
      </c>
      <c r="B63" s="332"/>
      <c r="C63" s="332"/>
      <c r="D63" s="332"/>
      <c r="E63" s="332"/>
      <c r="F63" s="332"/>
      <c r="G63" s="332"/>
    </row>
    <row r="64" spans="1:7">
      <c r="A64" s="324" t="s">
        <v>134</v>
      </c>
      <c r="B64" s="332"/>
      <c r="C64" s="332"/>
      <c r="D64" s="332"/>
      <c r="E64" s="332"/>
      <c r="F64" s="332"/>
      <c r="G64" s="332"/>
    </row>
    <row r="65" spans="1:8">
      <c r="A65" s="324" t="s">
        <v>250</v>
      </c>
      <c r="B65" s="332"/>
      <c r="C65" s="332"/>
      <c r="D65" s="332"/>
      <c r="E65" s="332"/>
      <c r="F65" s="332"/>
      <c r="G65" s="332"/>
    </row>
    <row r="68" spans="1:8" ht="15">
      <c r="A68" s="333" t="s">
        <v>60</v>
      </c>
      <c r="B68" s="334"/>
      <c r="C68" s="334"/>
      <c r="D68" s="334"/>
      <c r="E68" s="334"/>
      <c r="F68" s="334"/>
      <c r="G68" s="334"/>
      <c r="H68" s="334"/>
    </row>
    <row r="69" spans="1:8">
      <c r="A69" s="335" t="s">
        <v>21</v>
      </c>
      <c r="B69" s="336"/>
      <c r="C69" s="336"/>
      <c r="D69" s="337"/>
      <c r="E69" s="338"/>
      <c r="F69" s="339"/>
      <c r="G69" s="340"/>
      <c r="H69" s="341"/>
    </row>
    <row r="70" spans="1:8">
      <c r="A70" s="342" t="s">
        <v>22</v>
      </c>
      <c r="B70" s="343"/>
      <c r="C70" s="343"/>
      <c r="D70" s="344"/>
      <c r="E70" s="342"/>
      <c r="F70" s="345"/>
      <c r="G70" s="344"/>
      <c r="H70" s="345"/>
    </row>
    <row r="71" spans="1:8">
      <c r="A71" s="346" t="s">
        <v>23</v>
      </c>
      <c r="B71" s="347"/>
      <c r="C71" s="347"/>
      <c r="D71" s="348"/>
      <c r="E71" s="349"/>
      <c r="F71" s="349"/>
      <c r="G71" s="348"/>
      <c r="H71" s="349"/>
    </row>
    <row r="72" spans="1:8">
      <c r="A72" s="350" t="s">
        <v>61</v>
      </c>
      <c r="B72" s="351"/>
      <c r="C72" s="351"/>
      <c r="D72" s="351"/>
      <c r="E72" s="351"/>
      <c r="F72" s="351"/>
      <c r="G72" s="351"/>
      <c r="H72" s="351"/>
    </row>
    <row r="73" spans="1:8">
      <c r="A73" s="352" t="s">
        <v>62</v>
      </c>
      <c r="B73" s="353"/>
      <c r="C73" s="353"/>
      <c r="D73" s="353"/>
      <c r="E73" s="353"/>
      <c r="F73" s="353"/>
      <c r="G73" s="353"/>
      <c r="H73" s="353"/>
    </row>
    <row r="74" spans="1:8">
      <c r="A74" s="354" t="s">
        <v>63</v>
      </c>
      <c r="B74" s="355"/>
      <c r="C74" s="326"/>
      <c r="D74" s="326"/>
      <c r="E74" s="326"/>
      <c r="F74" s="326"/>
      <c r="G74" s="326"/>
      <c r="H74" s="326"/>
    </row>
    <row r="75" spans="1:8">
      <c r="A75" s="356" t="s">
        <v>106</v>
      </c>
      <c r="B75" s="357"/>
      <c r="C75" s="357"/>
      <c r="D75" s="357"/>
      <c r="E75" s="357"/>
      <c r="F75" s="357"/>
      <c r="G75" s="357"/>
      <c r="H75" s="357"/>
    </row>
    <row r="84" spans="1:1">
      <c r="A84" s="360"/>
    </row>
  </sheetData>
  <sheetProtection algorithmName="SHA-512" hashValue="DIEFoL9s0g0F8Y0j/Poj3DgaisQrhAmaB6qrSjGSCdiMfez04v3mSkO80TqZXOgZJXkf8B4h2YRaAiuevs0Dew==" saltValue="Apt2FD56TU8fuZiFihA4nA==" spinCount="100000" sheet="1" objects="1" scenarios="1"/>
  <mergeCells count="1">
    <mergeCell ref="D44:P44"/>
  </mergeCells>
  <pageMargins left="0.7" right="0.7" top="0.75" bottom="0.75" header="0.3" footer="0.3"/>
  <pageSetup paperSize="9"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97"/>
  <sheetViews>
    <sheetView tabSelected="1" zoomScale="80" zoomScaleNormal="80" zoomScaleSheetLayoutView="50" workbookViewId="0"/>
  </sheetViews>
  <sheetFormatPr defaultColWidth="9.140625" defaultRowHeight="12.75"/>
  <cols>
    <col min="1" max="1" width="2.5703125" style="462" customWidth="1"/>
    <col min="2" max="2" width="35" style="382" customWidth="1"/>
    <col min="3" max="3" width="8.85546875" style="382" customWidth="1"/>
    <col min="4" max="4" width="9" style="382" customWidth="1"/>
    <col min="5" max="5" width="8.85546875" style="382" customWidth="1"/>
    <col min="6" max="6" width="7.85546875" style="382" customWidth="1"/>
    <col min="7" max="7" width="12.140625" style="382" customWidth="1"/>
    <col min="8" max="8" width="8.7109375" style="462" customWidth="1"/>
    <col min="9" max="9" width="9.42578125" style="462" customWidth="1"/>
    <col min="10" max="10" width="8.5703125" style="462" customWidth="1"/>
    <col min="11" max="11" width="9.7109375" style="462" customWidth="1"/>
    <col min="12" max="12" width="9.42578125" style="462" customWidth="1"/>
    <col min="13" max="13" width="6.7109375" style="462" customWidth="1"/>
    <col min="14" max="14" width="6.42578125" style="462" customWidth="1"/>
    <col min="15" max="16" width="7.7109375" style="462" customWidth="1"/>
    <col min="17" max="16384" width="9.140625" style="462"/>
  </cols>
  <sheetData>
    <row r="1" spans="1:21" s="450" customFormat="1" ht="18" customHeight="1">
      <c r="A1" s="447" t="s">
        <v>135</v>
      </c>
      <c r="B1" s="447"/>
      <c r="C1" s="448"/>
      <c r="D1" s="448"/>
      <c r="E1" s="448"/>
      <c r="F1" s="449"/>
      <c r="G1" s="690" t="s">
        <v>256</v>
      </c>
      <c r="H1" s="691"/>
      <c r="I1" s="691"/>
      <c r="J1" s="691"/>
      <c r="K1" s="692"/>
      <c r="M1" s="451"/>
      <c r="N1" s="452"/>
      <c r="O1" s="452"/>
      <c r="P1" s="453"/>
      <c r="Q1" s="453"/>
      <c r="R1" s="453"/>
      <c r="S1" s="453"/>
      <c r="T1" s="453"/>
      <c r="U1" s="453"/>
    </row>
    <row r="2" spans="1:21" ht="22.5" customHeight="1">
      <c r="A2" s="454" t="s">
        <v>10</v>
      </c>
      <c r="B2" s="455"/>
      <c r="C2" s="684" t="s">
        <v>850</v>
      </c>
      <c r="D2" s="685"/>
      <c r="E2" s="686"/>
      <c r="F2" s="456"/>
      <c r="G2" s="457"/>
      <c r="H2" s="458" t="s">
        <v>209</v>
      </c>
      <c r="I2" s="458" t="s">
        <v>210</v>
      </c>
      <c r="J2" s="459" t="s">
        <v>11</v>
      </c>
      <c r="K2" s="459" t="s">
        <v>12</v>
      </c>
      <c r="L2" s="460" t="s">
        <v>251</v>
      </c>
      <c r="M2" s="453"/>
      <c r="N2" s="461"/>
      <c r="O2" s="461"/>
      <c r="P2" s="453"/>
      <c r="Q2" s="453"/>
      <c r="R2" s="453"/>
      <c r="S2" s="453"/>
      <c r="T2" s="453"/>
      <c r="U2" s="453"/>
    </row>
    <row r="3" spans="1:21">
      <c r="A3" s="454" t="s">
        <v>13</v>
      </c>
      <c r="B3" s="455"/>
      <c r="C3" s="684" t="s">
        <v>851</v>
      </c>
      <c r="D3" s="685"/>
      <c r="E3" s="686"/>
      <c r="F3" s="456"/>
      <c r="G3" s="463" t="s">
        <v>14</v>
      </c>
      <c r="H3" s="94">
        <f>C85+C86</f>
        <v>1046</v>
      </c>
      <c r="I3" s="464">
        <f>C86</f>
        <v>734</v>
      </c>
      <c r="J3" s="465">
        <f>C85</f>
        <v>312</v>
      </c>
      <c r="K3" s="466">
        <f>K68</f>
        <v>1600</v>
      </c>
      <c r="M3" s="467"/>
      <c r="N3" s="461"/>
      <c r="O3" s="461"/>
      <c r="P3" s="453"/>
      <c r="Q3" s="453"/>
      <c r="R3" s="453"/>
      <c r="S3" s="453"/>
      <c r="T3" s="453"/>
      <c r="U3" s="453"/>
    </row>
    <row r="4" spans="1:21">
      <c r="A4" s="454" t="s">
        <v>15</v>
      </c>
      <c r="B4" s="455"/>
      <c r="C4" s="687" t="s">
        <v>281</v>
      </c>
      <c r="D4" s="688"/>
      <c r="E4" s="689"/>
      <c r="F4" s="456"/>
      <c r="G4" s="463" t="s">
        <v>16</v>
      </c>
      <c r="H4" s="94">
        <f>D85+D86</f>
        <v>1025.5</v>
      </c>
      <c r="I4" s="464">
        <f>D86</f>
        <v>561.5</v>
      </c>
      <c r="J4" s="465">
        <f>D85</f>
        <v>464</v>
      </c>
      <c r="K4" s="466">
        <f>L68</f>
        <v>1600</v>
      </c>
      <c r="M4" s="453"/>
      <c r="N4" s="461"/>
      <c r="O4" s="461"/>
      <c r="P4" s="453"/>
      <c r="Q4" s="453"/>
      <c r="R4" s="453"/>
      <c r="S4" s="453"/>
      <c r="T4" s="453"/>
      <c r="U4" s="453"/>
    </row>
    <row r="5" spans="1:21">
      <c r="A5" s="454" t="s">
        <v>17</v>
      </c>
      <c r="B5" s="468"/>
      <c r="C5" s="687">
        <v>2</v>
      </c>
      <c r="D5" s="688"/>
      <c r="E5" s="689"/>
      <c r="F5" s="456"/>
      <c r="G5" s="469" t="s">
        <v>0</v>
      </c>
      <c r="H5" s="470"/>
      <c r="I5" s="464">
        <f>E86</f>
        <v>1295.5</v>
      </c>
      <c r="J5" s="471">
        <f>SUM(J3:J4)</f>
        <v>776</v>
      </c>
      <c r="K5" s="470"/>
      <c r="M5" s="453"/>
      <c r="N5" s="453"/>
      <c r="O5" s="453"/>
      <c r="P5" s="453"/>
      <c r="Q5" s="453"/>
      <c r="R5" s="453"/>
      <c r="S5" s="453"/>
      <c r="T5" s="453"/>
      <c r="U5" s="453"/>
    </row>
    <row r="6" spans="1:21">
      <c r="A6" s="454" t="s">
        <v>257</v>
      </c>
      <c r="B6" s="468"/>
      <c r="C6" s="684">
        <v>97330</v>
      </c>
      <c r="D6" s="685"/>
      <c r="E6" s="686"/>
      <c r="F6" s="456"/>
      <c r="G6" s="472" t="s">
        <v>19</v>
      </c>
      <c r="H6" s="472"/>
      <c r="I6" s="473">
        <f>E90</f>
        <v>0</v>
      </c>
      <c r="J6" s="474"/>
      <c r="M6" s="453"/>
      <c r="N6" s="453"/>
      <c r="O6" s="453"/>
      <c r="P6" s="453"/>
      <c r="Q6" s="453"/>
      <c r="R6" s="453"/>
      <c r="S6" s="453"/>
      <c r="T6" s="453"/>
      <c r="U6" s="453"/>
    </row>
    <row r="7" spans="1:21">
      <c r="A7" s="454" t="s">
        <v>18</v>
      </c>
      <c r="B7" s="468"/>
      <c r="C7" s="684" t="s">
        <v>852</v>
      </c>
      <c r="D7" s="685"/>
      <c r="E7" s="686"/>
      <c r="F7" s="456"/>
      <c r="G7" s="475" t="s">
        <v>164</v>
      </c>
      <c r="H7" s="476"/>
      <c r="I7" s="476"/>
      <c r="J7" s="477">
        <f>E91</f>
        <v>0.24249999999999999</v>
      </c>
      <c r="K7" s="460" t="s">
        <v>252</v>
      </c>
      <c r="M7" s="453"/>
      <c r="N7" s="453"/>
      <c r="O7" s="453"/>
      <c r="P7" s="453"/>
      <c r="Q7" s="453"/>
      <c r="R7" s="453"/>
      <c r="S7" s="453"/>
      <c r="T7" s="453"/>
      <c r="U7" s="453"/>
    </row>
    <row r="8" spans="1:21">
      <c r="A8" s="454" t="s">
        <v>20</v>
      </c>
      <c r="B8" s="455"/>
      <c r="C8" s="684"/>
      <c r="D8" s="685"/>
      <c r="E8" s="686"/>
      <c r="F8" s="478"/>
      <c r="G8" s="479"/>
      <c r="H8" s="480"/>
      <c r="I8" s="480"/>
      <c r="J8" s="481"/>
      <c r="M8" s="453"/>
      <c r="N8" s="453"/>
      <c r="O8" s="453"/>
      <c r="P8" s="453"/>
      <c r="Q8" s="453"/>
      <c r="R8" s="453"/>
      <c r="S8" s="453"/>
      <c r="T8" s="453"/>
      <c r="U8" s="453"/>
    </row>
    <row r="9" spans="1:21" ht="12.75" customHeight="1">
      <c r="A9" s="454" t="s">
        <v>71</v>
      </c>
      <c r="B9" s="455"/>
      <c r="C9" s="687">
        <v>2</v>
      </c>
      <c r="D9" s="688"/>
      <c r="E9" s="689"/>
      <c r="F9" s="478"/>
      <c r="G9" s="482"/>
      <c r="H9" s="483"/>
      <c r="I9" s="483"/>
      <c r="J9" s="483"/>
      <c r="K9" s="484"/>
      <c r="M9" s="485"/>
      <c r="N9" s="485"/>
      <c r="O9" s="453"/>
      <c r="P9" s="453"/>
      <c r="Q9" s="453"/>
      <c r="R9" s="453"/>
      <c r="S9" s="453"/>
      <c r="T9" s="453"/>
      <c r="U9" s="453"/>
    </row>
    <row r="10" spans="1:21">
      <c r="A10" s="454" t="s">
        <v>285</v>
      </c>
      <c r="B10" s="455"/>
      <c r="C10" s="687" t="s">
        <v>280</v>
      </c>
      <c r="D10" s="688"/>
      <c r="E10" s="689"/>
      <c r="F10" s="486"/>
      <c r="G10" s="487"/>
      <c r="H10" s="488"/>
      <c r="I10" s="488"/>
      <c r="J10" s="488"/>
      <c r="K10" s="489"/>
      <c r="M10" s="485"/>
      <c r="N10" s="490"/>
      <c r="O10" s="491"/>
      <c r="P10" s="453"/>
      <c r="Q10" s="453"/>
      <c r="R10" s="453"/>
      <c r="S10" s="453"/>
      <c r="T10" s="453"/>
      <c r="U10" s="453"/>
    </row>
    <row r="11" spans="1:21">
      <c r="A11" s="492"/>
      <c r="B11" s="493"/>
      <c r="C11" s="494"/>
      <c r="D11" s="494"/>
      <c r="E11" s="494"/>
      <c r="F11" s="494"/>
      <c r="M11" s="461"/>
      <c r="N11" s="461"/>
      <c r="O11" s="461"/>
      <c r="P11" s="461"/>
      <c r="Q11" s="453"/>
      <c r="R11" s="453"/>
      <c r="S11" s="453"/>
      <c r="T11" s="453"/>
      <c r="U11" s="453"/>
    </row>
    <row r="12" spans="1:21" ht="51.75" customHeight="1">
      <c r="B12" s="462"/>
      <c r="C12" s="694" t="s">
        <v>269</v>
      </c>
      <c r="D12" s="706"/>
      <c r="E12" s="706"/>
      <c r="F12" s="695"/>
      <c r="G12" s="40"/>
      <c r="H12" s="694" t="s">
        <v>38</v>
      </c>
      <c r="I12" s="695"/>
      <c r="J12" s="42"/>
      <c r="K12" s="694" t="s">
        <v>253</v>
      </c>
      <c r="L12" s="695"/>
      <c r="M12" s="461"/>
      <c r="N12" s="461"/>
      <c r="O12" s="461"/>
      <c r="P12" s="461"/>
      <c r="Q12" s="453"/>
      <c r="R12" s="453"/>
      <c r="S12" s="453"/>
      <c r="T12" s="453"/>
      <c r="U12" s="453"/>
    </row>
    <row r="13" spans="1:21" s="495" customFormat="1" ht="49.9" customHeight="1">
      <c r="C13" s="53" t="s">
        <v>56</v>
      </c>
      <c r="D13" s="43" t="s">
        <v>57</v>
      </c>
      <c r="E13" s="53" t="s">
        <v>167</v>
      </c>
      <c r="F13" s="43" t="s">
        <v>168</v>
      </c>
      <c r="G13" s="41"/>
      <c r="H13" s="52" t="s">
        <v>24</v>
      </c>
      <c r="I13" s="52" t="s">
        <v>25</v>
      </c>
      <c r="J13" s="41"/>
      <c r="K13" s="52" t="s">
        <v>24</v>
      </c>
      <c r="L13" s="52" t="s">
        <v>25</v>
      </c>
      <c r="M13" s="461"/>
      <c r="N13" s="461"/>
      <c r="O13" s="461"/>
      <c r="P13" s="461"/>
      <c r="Q13" s="453"/>
      <c r="R13" s="453"/>
      <c r="S13" s="453"/>
      <c r="T13" s="453"/>
      <c r="U13" s="453"/>
    </row>
    <row r="14" spans="1:21">
      <c r="A14" s="16"/>
      <c r="B14" s="44" t="s">
        <v>26</v>
      </c>
      <c r="C14" s="33"/>
      <c r="D14" s="33"/>
      <c r="E14" s="33"/>
      <c r="F14" s="33"/>
      <c r="G14" s="33"/>
      <c r="H14" s="20"/>
      <c r="I14" s="20"/>
      <c r="J14" s="20"/>
      <c r="K14" s="39"/>
      <c r="L14" s="39"/>
      <c r="M14" s="461"/>
      <c r="N14" s="461"/>
      <c r="O14" s="461"/>
      <c r="P14" s="461"/>
      <c r="Q14" s="453"/>
      <c r="R14" s="453"/>
      <c r="S14" s="453"/>
      <c r="T14" s="453"/>
      <c r="U14" s="453"/>
    </row>
    <row r="15" spans="1:21" ht="39" customHeight="1">
      <c r="A15" s="15"/>
      <c r="B15" s="321" t="s">
        <v>217</v>
      </c>
      <c r="C15" s="47">
        <v>497</v>
      </c>
      <c r="D15" s="91"/>
      <c r="E15" s="47">
        <v>420</v>
      </c>
      <c r="F15" s="91"/>
      <c r="G15" s="17"/>
      <c r="H15" s="95"/>
      <c r="I15" s="95"/>
      <c r="J15" s="18"/>
      <c r="K15" s="95"/>
      <c r="L15" s="95"/>
      <c r="M15" s="461"/>
      <c r="N15" s="461"/>
      <c r="O15" s="461"/>
      <c r="P15" s="461"/>
      <c r="Q15" s="453"/>
      <c r="R15" s="453"/>
      <c r="S15" s="453"/>
      <c r="T15" s="453"/>
      <c r="U15" s="453"/>
    </row>
    <row r="16" spans="1:21" ht="24.6" customHeight="1">
      <c r="B16" s="696" t="s">
        <v>137</v>
      </c>
      <c r="C16" s="696"/>
      <c r="D16" s="696"/>
      <c r="E16" s="696"/>
      <c r="F16" s="696"/>
      <c r="G16" s="17"/>
      <c r="H16" s="95"/>
      <c r="I16" s="95"/>
      <c r="J16" s="18"/>
      <c r="K16" s="95"/>
      <c r="L16" s="95"/>
      <c r="M16" s="461"/>
      <c r="N16" s="461"/>
      <c r="O16" s="461"/>
      <c r="P16" s="461"/>
      <c r="Q16" s="453"/>
      <c r="R16" s="453"/>
      <c r="S16" s="453"/>
      <c r="T16" s="453"/>
      <c r="U16" s="453"/>
    </row>
    <row r="17" spans="1:21" ht="13.9" customHeight="1">
      <c r="B17" s="179" t="s">
        <v>178</v>
      </c>
      <c r="C17" s="47"/>
      <c r="D17" s="47"/>
      <c r="E17" s="47"/>
      <c r="F17" s="47"/>
      <c r="G17" s="17"/>
      <c r="H17" s="95"/>
      <c r="I17" s="95"/>
      <c r="J17" s="18"/>
      <c r="K17" s="95"/>
      <c r="L17" s="95"/>
      <c r="M17" s="461"/>
      <c r="N17" s="461"/>
      <c r="O17" s="461"/>
      <c r="P17" s="461"/>
      <c r="Q17" s="453"/>
      <c r="R17" s="453"/>
      <c r="S17" s="453"/>
      <c r="T17" s="453"/>
      <c r="U17" s="453"/>
    </row>
    <row r="18" spans="1:21">
      <c r="A18" s="15"/>
      <c r="B18" s="550" t="s">
        <v>306</v>
      </c>
      <c r="C18" s="139"/>
      <c r="D18" s="47">
        <f>'BOL 2.1'!BD16</f>
        <v>48</v>
      </c>
      <c r="E18" s="139"/>
      <c r="F18" s="47">
        <f>'BOL 2.2'!BD16</f>
        <v>0</v>
      </c>
      <c r="G18" s="17"/>
      <c r="H18" s="95"/>
      <c r="I18" s="95"/>
      <c r="J18" s="18"/>
      <c r="K18" s="95"/>
      <c r="L18" s="95"/>
      <c r="M18" s="461"/>
      <c r="N18" s="461"/>
      <c r="O18" s="461"/>
      <c r="P18" s="461"/>
      <c r="Q18" s="453"/>
      <c r="R18" s="453"/>
      <c r="S18" s="453"/>
      <c r="T18" s="453"/>
      <c r="U18" s="453"/>
    </row>
    <row r="19" spans="1:21">
      <c r="A19" s="15"/>
      <c r="B19" s="550" t="s">
        <v>307</v>
      </c>
      <c r="C19" s="139"/>
      <c r="D19" s="47">
        <f>'BOL 2.1'!BD23</f>
        <v>55</v>
      </c>
      <c r="E19" s="139"/>
      <c r="F19" s="47">
        <f>'BOL 2.2'!BD23</f>
        <v>0</v>
      </c>
      <c r="G19" s="17"/>
      <c r="H19" s="95"/>
      <c r="I19" s="95"/>
      <c r="J19" s="18"/>
      <c r="K19" s="95"/>
      <c r="L19" s="95"/>
      <c r="M19" s="461"/>
      <c r="N19" s="461"/>
      <c r="O19" s="461"/>
      <c r="P19" s="461"/>
      <c r="Q19" s="453"/>
      <c r="R19" s="453"/>
      <c r="S19" s="453"/>
      <c r="T19" s="453"/>
      <c r="U19" s="453"/>
    </row>
    <row r="20" spans="1:21">
      <c r="A20" s="15"/>
      <c r="B20" s="550" t="s">
        <v>308</v>
      </c>
      <c r="C20" s="139"/>
      <c r="D20" s="47">
        <f>'BOL 2.1'!BD30</f>
        <v>45</v>
      </c>
      <c r="E20" s="139"/>
      <c r="F20" s="47">
        <f>'BOL 2.2'!BD30</f>
        <v>0</v>
      </c>
      <c r="G20" s="17"/>
      <c r="H20" s="95"/>
      <c r="I20" s="95"/>
      <c r="J20" s="18"/>
      <c r="K20" s="95"/>
      <c r="L20" s="95"/>
      <c r="M20" s="461"/>
      <c r="N20" s="461"/>
      <c r="O20" s="461"/>
      <c r="P20" s="461"/>
      <c r="Q20" s="453"/>
      <c r="R20" s="453"/>
      <c r="S20" s="453"/>
      <c r="T20" s="453"/>
      <c r="U20" s="453"/>
    </row>
    <row r="21" spans="1:21">
      <c r="A21" s="15"/>
      <c r="B21" s="550" t="s">
        <v>309</v>
      </c>
      <c r="C21" s="139"/>
      <c r="D21" s="47">
        <f>'BOL 2.1'!BD37</f>
        <v>48</v>
      </c>
      <c r="E21" s="139"/>
      <c r="F21" s="47">
        <f>'BOL 2.2'!BD37</f>
        <v>0</v>
      </c>
      <c r="G21" s="17"/>
      <c r="H21" s="95"/>
      <c r="I21" s="95"/>
      <c r="J21" s="18"/>
      <c r="K21" s="95"/>
      <c r="L21" s="95"/>
      <c r="M21" s="461"/>
      <c r="N21" s="461"/>
      <c r="O21" s="461"/>
      <c r="P21" s="461"/>
      <c r="Q21" s="453"/>
      <c r="R21" s="453"/>
      <c r="S21" s="453"/>
      <c r="T21" s="453"/>
      <c r="U21" s="453"/>
    </row>
    <row r="22" spans="1:21">
      <c r="A22" s="15"/>
      <c r="B22" s="550" t="s">
        <v>310</v>
      </c>
      <c r="C22" s="139"/>
      <c r="D22" s="47">
        <f>'BOL 2.1'!BD44</f>
        <v>52</v>
      </c>
      <c r="E22" s="139"/>
      <c r="F22" s="47">
        <f>'BOL 2.2'!BD44</f>
        <v>0</v>
      </c>
      <c r="G22" s="17"/>
      <c r="H22" s="95"/>
      <c r="I22" s="95"/>
      <c r="J22" s="18"/>
      <c r="K22" s="95"/>
      <c r="L22" s="95"/>
      <c r="M22" s="461"/>
      <c r="N22" s="461"/>
      <c r="O22" s="461"/>
      <c r="P22" s="461"/>
      <c r="Q22" s="453"/>
      <c r="R22" s="453"/>
      <c r="S22" s="453"/>
      <c r="T22" s="453"/>
      <c r="U22" s="453"/>
    </row>
    <row r="23" spans="1:21">
      <c r="A23" s="15"/>
      <c r="B23" s="550" t="s">
        <v>311</v>
      </c>
      <c r="C23" s="139"/>
      <c r="D23" s="47">
        <f>'BOL 2.1'!BD51</f>
        <v>54</v>
      </c>
      <c r="E23" s="139"/>
      <c r="F23" s="47">
        <f>'BOL 2.2'!BD51</f>
        <v>0</v>
      </c>
      <c r="G23" s="17"/>
      <c r="H23" s="95"/>
      <c r="I23" s="95"/>
      <c r="J23" s="18"/>
      <c r="K23" s="95"/>
      <c r="L23" s="95"/>
      <c r="M23" s="461"/>
      <c r="N23" s="461"/>
      <c r="O23" s="461"/>
      <c r="P23" s="461"/>
      <c r="Q23" s="453"/>
      <c r="R23" s="453"/>
      <c r="S23" s="453"/>
      <c r="T23" s="453"/>
      <c r="U23" s="453"/>
    </row>
    <row r="24" spans="1:21">
      <c r="A24" s="15"/>
      <c r="B24" s="550" t="s">
        <v>312</v>
      </c>
      <c r="C24" s="139"/>
      <c r="D24" s="47">
        <f>'BOL 2.1'!BD58</f>
        <v>12</v>
      </c>
      <c r="E24" s="139"/>
      <c r="F24" s="47">
        <f>'BOL 2.2'!BD58</f>
        <v>0</v>
      </c>
      <c r="G24" s="17"/>
      <c r="H24" s="95"/>
      <c r="I24" s="95"/>
      <c r="J24" s="18"/>
      <c r="K24" s="95"/>
      <c r="L24" s="95"/>
      <c r="M24" s="461"/>
      <c r="N24" s="461"/>
      <c r="O24" s="461"/>
      <c r="P24" s="461"/>
      <c r="Q24" s="453"/>
      <c r="R24" s="453"/>
      <c r="S24" s="453"/>
      <c r="T24" s="453"/>
      <c r="U24" s="453"/>
    </row>
    <row r="25" spans="1:21">
      <c r="A25" s="15"/>
      <c r="B25" s="550" t="s">
        <v>313</v>
      </c>
      <c r="C25" s="139"/>
      <c r="D25" s="47">
        <f>'BOL 2.1'!BD65</f>
        <v>24</v>
      </c>
      <c r="E25" s="139"/>
      <c r="F25" s="47">
        <f>'BOL 2.2'!BD65</f>
        <v>0</v>
      </c>
      <c r="G25" s="17"/>
      <c r="H25" s="95"/>
      <c r="I25" s="95"/>
      <c r="J25" s="18"/>
      <c r="K25" s="95"/>
      <c r="L25" s="95"/>
      <c r="M25" s="461"/>
      <c r="N25" s="461"/>
      <c r="O25" s="461"/>
      <c r="P25" s="461"/>
      <c r="Q25" s="453"/>
      <c r="R25" s="453"/>
      <c r="S25" s="453"/>
      <c r="T25" s="453"/>
      <c r="U25" s="453"/>
    </row>
    <row r="26" spans="1:21">
      <c r="A26" s="15"/>
      <c r="B26" s="550" t="s">
        <v>314</v>
      </c>
      <c r="C26" s="139"/>
      <c r="D26" s="47">
        <f>'BOL 2.1'!BD72</f>
        <v>140</v>
      </c>
      <c r="E26" s="139"/>
      <c r="F26" s="47">
        <f>'BOL 2.2'!BD72</f>
        <v>0</v>
      </c>
      <c r="G26" s="17"/>
      <c r="H26" s="95"/>
      <c r="I26" s="95"/>
      <c r="J26" s="18"/>
      <c r="K26" s="95"/>
      <c r="L26" s="95"/>
      <c r="M26" s="461"/>
      <c r="N26" s="461"/>
      <c r="O26" s="461"/>
      <c r="P26" s="461"/>
      <c r="Q26" s="453"/>
      <c r="R26" s="453"/>
      <c r="S26" s="453"/>
      <c r="T26" s="453"/>
      <c r="U26" s="453"/>
    </row>
    <row r="27" spans="1:21">
      <c r="A27" s="15"/>
      <c r="B27" s="550" t="s">
        <v>317</v>
      </c>
      <c r="C27" s="139"/>
      <c r="D27" s="47">
        <f>'BOL 2.1'!BD79</f>
        <v>66</v>
      </c>
      <c r="E27" s="139"/>
      <c r="F27" s="47">
        <f>'BOL 2.2'!BD79</f>
        <v>0</v>
      </c>
      <c r="G27" s="17"/>
      <c r="H27" s="95"/>
      <c r="I27" s="95"/>
      <c r="J27" s="18"/>
      <c r="K27" s="95"/>
      <c r="L27" s="95"/>
      <c r="M27" s="461"/>
      <c r="N27" s="461"/>
      <c r="O27" s="461"/>
      <c r="P27" s="461"/>
      <c r="Q27" s="453"/>
      <c r="R27" s="453"/>
      <c r="S27" s="453"/>
      <c r="T27" s="453"/>
      <c r="U27" s="453"/>
    </row>
    <row r="28" spans="1:21" ht="13.9" customHeight="1">
      <c r="B28" s="179" t="s">
        <v>179</v>
      </c>
      <c r="C28" s="181"/>
      <c r="D28" s="182"/>
      <c r="E28" s="182"/>
      <c r="F28" s="182"/>
      <c r="G28" s="17"/>
      <c r="H28" s="95"/>
      <c r="I28" s="95"/>
      <c r="J28" s="18"/>
      <c r="K28" s="95"/>
      <c r="L28" s="95"/>
      <c r="M28" s="461"/>
      <c r="N28" s="461"/>
      <c r="O28" s="461"/>
      <c r="P28" s="461"/>
      <c r="Q28" s="453"/>
      <c r="R28" s="453"/>
      <c r="S28" s="453"/>
      <c r="T28" s="453"/>
      <c r="U28" s="453"/>
    </row>
    <row r="29" spans="1:21">
      <c r="A29" s="15"/>
      <c r="B29" s="551" t="s">
        <v>299</v>
      </c>
      <c r="C29" s="715"/>
      <c r="D29" s="716"/>
      <c r="E29" s="139"/>
      <c r="F29" s="47">
        <f>'BOL 2.2'!BD86</f>
        <v>50</v>
      </c>
      <c r="G29" s="17"/>
      <c r="H29" s="95"/>
      <c r="I29" s="95"/>
      <c r="J29" s="18"/>
      <c r="K29" s="95"/>
      <c r="L29" s="95"/>
      <c r="M29" s="461"/>
      <c r="N29" s="461"/>
      <c r="O29" s="461"/>
      <c r="P29" s="461"/>
      <c r="Q29" s="453"/>
      <c r="R29" s="453"/>
      <c r="S29" s="453"/>
      <c r="T29" s="453"/>
      <c r="U29" s="453"/>
    </row>
    <row r="30" spans="1:21">
      <c r="A30" s="15"/>
      <c r="B30" s="551" t="s">
        <v>293</v>
      </c>
      <c r="C30" s="717"/>
      <c r="D30" s="718"/>
      <c r="E30" s="139"/>
      <c r="F30" s="47">
        <f>'BOL 2.2'!BD93</f>
        <v>50</v>
      </c>
      <c r="G30" s="17"/>
      <c r="H30" s="95"/>
      <c r="I30" s="95"/>
      <c r="J30" s="18"/>
      <c r="K30" s="95"/>
      <c r="L30" s="95"/>
      <c r="M30" s="461"/>
      <c r="N30" s="461"/>
      <c r="O30" s="461"/>
      <c r="P30" s="461"/>
      <c r="Q30" s="453"/>
      <c r="R30" s="453"/>
      <c r="S30" s="453"/>
      <c r="T30" s="453"/>
      <c r="U30" s="453"/>
    </row>
    <row r="31" spans="1:21">
      <c r="A31" s="15"/>
      <c r="B31" s="551" t="s">
        <v>300</v>
      </c>
      <c r="C31" s="717"/>
      <c r="D31" s="718"/>
      <c r="E31" s="139"/>
      <c r="F31" s="47">
        <f>'BOL 2.2'!BD100</f>
        <v>50</v>
      </c>
      <c r="G31" s="17"/>
      <c r="H31" s="95"/>
      <c r="I31" s="95"/>
      <c r="J31" s="18"/>
      <c r="K31" s="95"/>
      <c r="L31" s="95"/>
      <c r="M31" s="461"/>
      <c r="N31" s="461"/>
      <c r="O31" s="461"/>
      <c r="P31" s="461"/>
      <c r="Q31" s="453"/>
      <c r="R31" s="453"/>
      <c r="S31" s="453"/>
      <c r="T31" s="453"/>
      <c r="U31" s="453"/>
    </row>
    <row r="32" spans="1:21">
      <c r="A32" s="15"/>
      <c r="B32" s="551" t="s">
        <v>301</v>
      </c>
      <c r="C32" s="717"/>
      <c r="D32" s="718"/>
      <c r="E32" s="139"/>
      <c r="F32" s="47">
        <f>'BOL 2.2'!BD107</f>
        <v>50</v>
      </c>
      <c r="G32" s="17"/>
      <c r="H32" s="95"/>
      <c r="I32" s="95"/>
      <c r="J32" s="18"/>
      <c r="K32" s="95"/>
      <c r="L32" s="95"/>
      <c r="M32" s="461"/>
      <c r="N32" s="461"/>
      <c r="O32" s="461"/>
      <c r="P32" s="461"/>
      <c r="Q32" s="453"/>
      <c r="R32" s="453"/>
      <c r="S32" s="453"/>
      <c r="T32" s="453"/>
      <c r="U32" s="453"/>
    </row>
    <row r="33" spans="1:21">
      <c r="A33" s="15"/>
      <c r="B33" s="551" t="s">
        <v>302</v>
      </c>
      <c r="C33" s="717"/>
      <c r="D33" s="718"/>
      <c r="E33" s="139"/>
      <c r="F33" s="47">
        <f>'BOL 2.2'!BD114</f>
        <v>50</v>
      </c>
      <c r="G33" s="17"/>
      <c r="H33" s="95"/>
      <c r="I33" s="95"/>
      <c r="J33" s="18"/>
      <c r="K33" s="95"/>
      <c r="L33" s="95"/>
      <c r="M33" s="461"/>
      <c r="N33" s="461"/>
      <c r="O33" s="461"/>
      <c r="P33" s="461"/>
      <c r="Q33" s="453"/>
      <c r="R33" s="453"/>
      <c r="S33" s="453"/>
      <c r="T33" s="453"/>
      <c r="U33" s="453"/>
    </row>
    <row r="34" spans="1:21">
      <c r="A34" s="15"/>
      <c r="B34" s="551" t="s">
        <v>303</v>
      </c>
      <c r="C34" s="717"/>
      <c r="D34" s="718"/>
      <c r="E34" s="139"/>
      <c r="F34" s="47">
        <f>'BOL 2.2'!BD121</f>
        <v>50</v>
      </c>
      <c r="G34" s="17"/>
      <c r="H34" s="95"/>
      <c r="I34" s="95"/>
      <c r="J34" s="18"/>
      <c r="K34" s="95"/>
      <c r="L34" s="95"/>
      <c r="M34" s="461"/>
      <c r="N34" s="461"/>
      <c r="O34" s="461"/>
      <c r="P34" s="461"/>
      <c r="Q34" s="453"/>
      <c r="R34" s="453"/>
      <c r="S34" s="453"/>
      <c r="T34" s="453"/>
      <c r="U34" s="453"/>
    </row>
    <row r="35" spans="1:21">
      <c r="A35" s="15"/>
      <c r="B35" s="551" t="s">
        <v>304</v>
      </c>
      <c r="C35" s="717"/>
      <c r="D35" s="718"/>
      <c r="E35" s="139"/>
      <c r="F35" s="47">
        <f>'BOL 2.2'!BD128</f>
        <v>60</v>
      </c>
      <c r="G35" s="17"/>
      <c r="H35" s="95"/>
      <c r="I35" s="95"/>
      <c r="J35" s="18"/>
      <c r="K35" s="95"/>
      <c r="L35" s="95"/>
      <c r="M35" s="461"/>
      <c r="N35" s="461"/>
      <c r="O35" s="461"/>
      <c r="P35" s="461"/>
      <c r="Q35" s="453"/>
      <c r="R35" s="453"/>
      <c r="S35" s="453"/>
      <c r="T35" s="453"/>
      <c r="U35" s="453"/>
    </row>
    <row r="36" spans="1:21">
      <c r="A36" s="15"/>
      <c r="B36" s="551" t="s">
        <v>305</v>
      </c>
      <c r="C36" s="717"/>
      <c r="D36" s="718"/>
      <c r="E36" s="139"/>
      <c r="F36" s="47">
        <f>'BOL 2.2'!BD135</f>
        <v>21</v>
      </c>
      <c r="G36" s="17"/>
      <c r="H36" s="95"/>
      <c r="I36" s="95"/>
      <c r="J36" s="18"/>
      <c r="K36" s="95"/>
      <c r="L36" s="95"/>
      <c r="M36" s="461"/>
      <c r="N36" s="461"/>
      <c r="O36" s="461"/>
      <c r="P36" s="461"/>
      <c r="Q36" s="453"/>
      <c r="R36" s="453"/>
      <c r="S36" s="453"/>
      <c r="T36" s="453"/>
      <c r="U36" s="453"/>
    </row>
    <row r="37" spans="1:21">
      <c r="A37" s="15"/>
      <c r="B37" s="551" t="s">
        <v>319</v>
      </c>
      <c r="C37" s="717"/>
      <c r="D37" s="718"/>
      <c r="E37" s="139"/>
      <c r="F37" s="47">
        <f>'BOL 2.2'!BD142</f>
        <v>42</v>
      </c>
      <c r="G37" s="17"/>
      <c r="H37" s="95"/>
      <c r="I37" s="95"/>
      <c r="J37" s="18"/>
      <c r="K37" s="95"/>
      <c r="L37" s="95"/>
      <c r="M37" s="461"/>
      <c r="N37" s="461"/>
      <c r="O37" s="461"/>
      <c r="P37" s="461"/>
      <c r="Q37" s="453"/>
      <c r="R37" s="453"/>
      <c r="S37" s="453"/>
      <c r="T37" s="453"/>
      <c r="U37" s="453"/>
    </row>
    <row r="38" spans="1:21">
      <c r="A38" s="15"/>
      <c r="B38" s="551" t="s">
        <v>320</v>
      </c>
      <c r="C38" s="719"/>
      <c r="D38" s="720"/>
      <c r="E38" s="139"/>
      <c r="F38" s="47">
        <f>'BOL 2.2'!BD149</f>
        <v>5</v>
      </c>
      <c r="G38" s="17"/>
      <c r="H38" s="95"/>
      <c r="I38" s="95"/>
      <c r="J38" s="18"/>
      <c r="K38" s="95"/>
      <c r="L38" s="95"/>
      <c r="M38" s="461"/>
      <c r="N38" s="461"/>
      <c r="O38" s="461"/>
      <c r="P38" s="461"/>
      <c r="Q38" s="453"/>
      <c r="R38" s="453"/>
      <c r="S38" s="453"/>
      <c r="T38" s="453"/>
      <c r="U38" s="453"/>
    </row>
    <row r="39" spans="1:21" ht="37.9" customHeight="1">
      <c r="A39" s="15"/>
      <c r="B39" s="321" t="s">
        <v>218</v>
      </c>
      <c r="C39" s="47">
        <f>SUM(C15-C18-C19-C20-C21-C22)</f>
        <v>497</v>
      </c>
      <c r="D39" s="47">
        <f>'BOL 2.1'!BD85</f>
        <v>0</v>
      </c>
      <c r="E39" s="47">
        <f>SUM(E15-E18-E19-E20-E21-E22)</f>
        <v>420</v>
      </c>
      <c r="F39" s="47">
        <f>'BOL 2.2'!BD155</f>
        <v>0</v>
      </c>
      <c r="G39" s="17"/>
      <c r="H39" s="95"/>
      <c r="I39" s="95"/>
      <c r="J39" s="18"/>
      <c r="K39" s="95"/>
      <c r="L39" s="95"/>
      <c r="M39" s="461"/>
      <c r="N39" s="461"/>
      <c r="O39" s="461"/>
      <c r="P39" s="461"/>
      <c r="Q39" s="453"/>
      <c r="R39" s="453"/>
      <c r="S39" s="453"/>
      <c r="T39" s="453"/>
      <c r="U39" s="453"/>
    </row>
    <row r="40" spans="1:21">
      <c r="A40" s="15"/>
      <c r="B40" s="141" t="s">
        <v>40</v>
      </c>
      <c r="C40" s="45">
        <f>SUBTOTAL(9,C18:C39)</f>
        <v>497</v>
      </c>
      <c r="D40" s="183">
        <f>'BOL 2.1'!BD86</f>
        <v>544</v>
      </c>
      <c r="E40" s="45">
        <f>SUBTOTAL(9,E18:E39)</f>
        <v>420</v>
      </c>
      <c r="F40" s="183">
        <f>'BOL 2.2'!BD156</f>
        <v>428</v>
      </c>
      <c r="G40" s="496"/>
      <c r="H40" s="98">
        <f>'BOL 2.1'!BC86</f>
        <v>0</v>
      </c>
      <c r="I40" s="98">
        <f>'BOL 2.2'!BC156</f>
        <v>0</v>
      </c>
      <c r="J40" s="97"/>
      <c r="K40" s="98">
        <f>D40+H40</f>
        <v>544</v>
      </c>
      <c r="L40" s="98">
        <f>F40+I40</f>
        <v>428</v>
      </c>
      <c r="M40" s="461"/>
      <c r="N40" s="461"/>
      <c r="O40" s="461"/>
      <c r="P40" s="461"/>
      <c r="Q40" s="453"/>
      <c r="R40" s="453"/>
      <c r="S40" s="453"/>
      <c r="T40" s="453"/>
      <c r="U40" s="453"/>
    </row>
    <row r="41" spans="1:21">
      <c r="A41" s="16"/>
      <c r="B41" s="44" t="s">
        <v>27</v>
      </c>
      <c r="C41" s="34"/>
      <c r="D41" s="34"/>
      <c r="E41" s="34"/>
      <c r="F41" s="34"/>
      <c r="G41" s="34"/>
      <c r="H41" s="21"/>
      <c r="I41" s="21"/>
      <c r="J41" s="21"/>
      <c r="K41" s="34"/>
      <c r="L41" s="34"/>
      <c r="M41" s="461"/>
      <c r="N41" s="461"/>
      <c r="O41" s="461"/>
      <c r="P41" s="461"/>
      <c r="Q41" s="453"/>
      <c r="R41" s="453"/>
      <c r="S41" s="453"/>
      <c r="T41" s="453"/>
      <c r="U41" s="453"/>
    </row>
    <row r="42" spans="1:21" ht="12.75" customHeight="1">
      <c r="A42" s="15"/>
      <c r="B42" s="35" t="s">
        <v>4</v>
      </c>
      <c r="C42" s="47">
        <v>38</v>
      </c>
      <c r="D42" s="142">
        <f>'BOL 2.1'!BD88</f>
        <v>38</v>
      </c>
      <c r="E42" s="47">
        <v>16</v>
      </c>
      <c r="F42" s="47">
        <f>'BOL 2.2'!BD158</f>
        <v>16</v>
      </c>
      <c r="G42" s="496"/>
      <c r="H42" s="95"/>
      <c r="I42" s="95"/>
      <c r="J42" s="97"/>
      <c r="K42" s="95"/>
      <c r="L42" s="95"/>
      <c r="M42" s="461"/>
      <c r="N42" s="461"/>
      <c r="O42" s="461"/>
      <c r="P42" s="461"/>
      <c r="Q42" s="453"/>
      <c r="R42" s="453"/>
      <c r="S42" s="453"/>
      <c r="T42" s="453"/>
      <c r="U42" s="453"/>
    </row>
    <row r="43" spans="1:21" ht="14.25" customHeight="1">
      <c r="A43" s="15"/>
      <c r="B43" s="36" t="s">
        <v>5</v>
      </c>
      <c r="C43" s="19">
        <v>38</v>
      </c>
      <c r="D43" s="142">
        <f>'BOL 2.1'!BD89</f>
        <v>0</v>
      </c>
      <c r="E43" s="19">
        <v>16</v>
      </c>
      <c r="F43" s="184">
        <f>'BOL 2.2'!BD159</f>
        <v>0</v>
      </c>
      <c r="G43" s="496"/>
      <c r="H43" s="95"/>
      <c r="I43" s="95"/>
      <c r="J43" s="97"/>
      <c r="K43" s="95"/>
      <c r="L43" s="95"/>
      <c r="M43" s="461"/>
      <c r="N43" s="461"/>
      <c r="O43" s="461"/>
      <c r="P43" s="461"/>
      <c r="Q43" s="453"/>
      <c r="R43" s="453"/>
      <c r="S43" s="453"/>
      <c r="T43" s="453"/>
      <c r="U43" s="453"/>
    </row>
    <row r="44" spans="1:21">
      <c r="A44" s="15"/>
      <c r="B44" s="35" t="s">
        <v>2</v>
      </c>
      <c r="C44" s="19">
        <v>38</v>
      </c>
      <c r="D44" s="142">
        <f>'BOL 2.1'!BD90</f>
        <v>76</v>
      </c>
      <c r="E44" s="19">
        <v>16</v>
      </c>
      <c r="F44" s="184">
        <f>'BOL 2.2'!BD160</f>
        <v>32</v>
      </c>
      <c r="G44" s="496"/>
      <c r="H44" s="95"/>
      <c r="I44" s="95"/>
      <c r="J44" s="97"/>
      <c r="K44" s="95"/>
      <c r="L44" s="95"/>
      <c r="M44" s="461"/>
      <c r="N44" s="461"/>
      <c r="O44" s="461"/>
      <c r="P44" s="461"/>
      <c r="Q44" s="453"/>
      <c r="R44" s="453"/>
      <c r="S44" s="453"/>
      <c r="T44" s="453"/>
      <c r="U44" s="453"/>
    </row>
    <row r="45" spans="1:21">
      <c r="A45" s="15"/>
      <c r="B45" s="35" t="s">
        <v>175</v>
      </c>
      <c r="C45" s="19">
        <v>38</v>
      </c>
      <c r="D45" s="142">
        <f>'BOL 2.1'!BD91</f>
        <v>0</v>
      </c>
      <c r="E45" s="19">
        <v>16</v>
      </c>
      <c r="F45" s="184">
        <f>'BOL 2.2'!BD161</f>
        <v>0</v>
      </c>
      <c r="G45" s="496"/>
      <c r="H45" s="95"/>
      <c r="I45" s="95"/>
      <c r="J45" s="97"/>
      <c r="K45" s="95"/>
      <c r="L45" s="95"/>
      <c r="M45" s="461"/>
      <c r="N45" s="461"/>
      <c r="O45" s="461"/>
      <c r="P45" s="461"/>
      <c r="Q45" s="453"/>
      <c r="R45" s="453"/>
      <c r="S45" s="453"/>
      <c r="T45" s="453"/>
      <c r="U45" s="453"/>
    </row>
    <row r="46" spans="1:21" s="38" customFormat="1">
      <c r="A46" s="16"/>
      <c r="B46" s="37" t="s">
        <v>39</v>
      </c>
      <c r="C46" s="45">
        <f>SUBTOTAL(9,C42:C45)</f>
        <v>152</v>
      </c>
      <c r="D46" s="142">
        <f>'BOL 2.1'!BD92</f>
        <v>114</v>
      </c>
      <c r="E46" s="45">
        <f>SUBTOTAL(9,E42:E45)</f>
        <v>64</v>
      </c>
      <c r="F46" s="19">
        <f>'BOL 2.2'!BD162</f>
        <v>48</v>
      </c>
      <c r="G46" s="17"/>
      <c r="H46" s="46">
        <f>'BOL 2.1'!BC92</f>
        <v>0</v>
      </c>
      <c r="I46" s="46">
        <f>'BOL 2.2'!BC162</f>
        <v>0</v>
      </c>
      <c r="J46" s="18"/>
      <c r="K46" s="46">
        <f>D46+H46</f>
        <v>114</v>
      </c>
      <c r="L46" s="98">
        <f>F46+I46</f>
        <v>48</v>
      </c>
      <c r="M46" s="461"/>
      <c r="N46" s="461"/>
      <c r="O46" s="461"/>
      <c r="P46" s="461"/>
      <c r="Q46" s="453"/>
      <c r="R46" s="453"/>
      <c r="S46" s="453"/>
      <c r="T46" s="453"/>
      <c r="U46" s="453"/>
    </row>
    <row r="47" spans="1:21">
      <c r="A47" s="16"/>
      <c r="B47" s="44" t="s">
        <v>53</v>
      </c>
      <c r="C47" s="34"/>
      <c r="D47" s="34"/>
      <c r="E47" s="34"/>
      <c r="F47" s="34"/>
      <c r="G47" s="34"/>
      <c r="H47" s="21"/>
      <c r="I47" s="21"/>
      <c r="J47" s="21"/>
      <c r="K47" s="34"/>
      <c r="L47" s="34"/>
      <c r="M47" s="461"/>
      <c r="N47" s="461"/>
      <c r="O47" s="461"/>
      <c r="P47" s="461"/>
      <c r="Q47" s="453"/>
      <c r="R47" s="453"/>
      <c r="S47" s="453"/>
      <c r="T47" s="453"/>
      <c r="U47" s="453"/>
    </row>
    <row r="48" spans="1:21">
      <c r="A48" s="15"/>
      <c r="B48" s="35" t="s">
        <v>177</v>
      </c>
      <c r="C48" s="19">
        <v>38</v>
      </c>
      <c r="D48" s="184">
        <f>'BOL 2.1'!BD94</f>
        <v>38</v>
      </c>
      <c r="E48" s="19">
        <v>36</v>
      </c>
      <c r="F48" s="184">
        <f>'BOL 2.2'!BD164</f>
        <v>39</v>
      </c>
      <c r="G48" s="496"/>
      <c r="H48" s="95"/>
      <c r="I48" s="95"/>
      <c r="J48" s="97"/>
      <c r="K48" s="95"/>
      <c r="L48" s="95"/>
      <c r="M48" s="461"/>
      <c r="N48" s="461"/>
      <c r="O48" s="461"/>
      <c r="P48" s="461"/>
      <c r="Q48" s="453"/>
      <c r="R48" s="453"/>
      <c r="S48" s="453"/>
      <c r="T48" s="453"/>
      <c r="U48" s="453"/>
    </row>
    <row r="49" spans="1:21">
      <c r="A49" s="15"/>
      <c r="B49" s="35" t="s">
        <v>176</v>
      </c>
      <c r="C49" s="46">
        <v>38</v>
      </c>
      <c r="D49" s="184">
        <f>'BOL 2.1'!BD95</f>
        <v>38</v>
      </c>
      <c r="E49" s="46">
        <v>36</v>
      </c>
      <c r="F49" s="185">
        <f>'BOL 2.2'!BD165</f>
        <v>40</v>
      </c>
      <c r="G49" s="496"/>
      <c r="H49" s="95"/>
      <c r="I49" s="95"/>
      <c r="J49" s="97"/>
      <c r="K49" s="95"/>
      <c r="L49" s="95"/>
      <c r="M49" s="461"/>
      <c r="N49" s="461"/>
      <c r="O49" s="461"/>
      <c r="P49" s="461"/>
      <c r="Q49" s="453"/>
      <c r="R49" s="453"/>
      <c r="S49" s="453"/>
      <c r="T49" s="453"/>
      <c r="U49" s="453"/>
    </row>
    <row r="50" spans="1:21" s="38" customFormat="1">
      <c r="A50" s="16"/>
      <c r="B50" s="37" t="s">
        <v>174</v>
      </c>
      <c r="C50" s="45">
        <f>SUBTOTAL(9,C48:C49)</f>
        <v>76</v>
      </c>
      <c r="D50" s="142">
        <f>'BOL 2.1'!BD96</f>
        <v>76</v>
      </c>
      <c r="E50" s="45">
        <f>SUBTOTAL(9,E48:E49)</f>
        <v>72</v>
      </c>
      <c r="F50" s="19">
        <f>'BOL 2.2'!BD166</f>
        <v>79</v>
      </c>
      <c r="G50" s="17"/>
      <c r="H50" s="46">
        <f>'BOL 2.1'!BC96</f>
        <v>0</v>
      </c>
      <c r="I50" s="46">
        <f>'BOL 2.2'!BC166</f>
        <v>0</v>
      </c>
      <c r="J50" s="18"/>
      <c r="K50" s="46">
        <f>D50+H50</f>
        <v>76</v>
      </c>
      <c r="L50" s="98">
        <f>F50+I50</f>
        <v>79</v>
      </c>
      <c r="M50" s="461"/>
      <c r="N50" s="461"/>
      <c r="O50" s="461"/>
      <c r="P50" s="461"/>
      <c r="Q50" s="453"/>
      <c r="R50" s="453"/>
      <c r="S50" s="453"/>
      <c r="T50" s="453"/>
      <c r="U50" s="453"/>
    </row>
    <row r="51" spans="1:21">
      <c r="A51" s="16"/>
      <c r="B51" s="44" t="s">
        <v>28</v>
      </c>
      <c r="C51" s="34" t="s">
        <v>268</v>
      </c>
      <c r="D51" s="34"/>
      <c r="E51" s="34"/>
      <c r="F51" s="34"/>
      <c r="G51" s="34"/>
      <c r="H51" s="21"/>
      <c r="I51" s="21"/>
      <c r="J51" s="21"/>
      <c r="K51" s="34"/>
      <c r="L51" s="34"/>
      <c r="M51" s="461"/>
      <c r="N51" s="461"/>
      <c r="O51" s="461"/>
      <c r="P51" s="461"/>
      <c r="Q51" s="453"/>
      <c r="R51" s="453"/>
      <c r="S51" s="453"/>
      <c r="T51" s="453"/>
      <c r="U51" s="453"/>
    </row>
    <row r="52" spans="1:21">
      <c r="A52" s="15"/>
      <c r="B52" s="38" t="s">
        <v>4</v>
      </c>
      <c r="C52" s="47">
        <v>0</v>
      </c>
      <c r="D52" s="47">
        <f>'BOL 2.1'!BD98</f>
        <v>0</v>
      </c>
      <c r="E52" s="139"/>
      <c r="F52" s="47">
        <f>'BOL 2.2'!BD168</f>
        <v>2</v>
      </c>
      <c r="G52" s="496"/>
      <c r="H52" s="95"/>
      <c r="I52" s="95"/>
      <c r="J52" s="97"/>
      <c r="K52" s="95"/>
      <c r="L52" s="95"/>
      <c r="M52" s="461"/>
      <c r="N52" s="461"/>
      <c r="O52" s="461"/>
      <c r="P52" s="461"/>
      <c r="Q52" s="453"/>
      <c r="R52" s="453"/>
      <c r="S52" s="453"/>
      <c r="T52" s="453"/>
      <c r="U52" s="453"/>
    </row>
    <row r="53" spans="1:21">
      <c r="A53" s="15"/>
      <c r="B53" s="38" t="s">
        <v>5</v>
      </c>
      <c r="C53" s="19">
        <v>0</v>
      </c>
      <c r="D53" s="19">
        <f>'BOL 2.1'!BD99</f>
        <v>0</v>
      </c>
      <c r="E53" s="140"/>
      <c r="F53" s="19">
        <f>'BOL 2.2'!BD169</f>
        <v>0</v>
      </c>
      <c r="G53" s="496"/>
      <c r="H53" s="95"/>
      <c r="I53" s="95"/>
      <c r="J53" s="97"/>
      <c r="K53" s="95"/>
      <c r="L53" s="95"/>
      <c r="M53" s="461"/>
      <c r="N53" s="461"/>
      <c r="O53" s="461"/>
      <c r="P53" s="461"/>
      <c r="Q53" s="453"/>
      <c r="R53" s="453"/>
      <c r="S53" s="453"/>
      <c r="T53" s="453"/>
      <c r="U53" s="453"/>
    </row>
    <row r="54" spans="1:21">
      <c r="A54" s="15"/>
      <c r="B54" s="38" t="s">
        <v>2</v>
      </c>
      <c r="C54" s="19">
        <v>0</v>
      </c>
      <c r="D54" s="19">
        <f>'BOL 2.1'!BD100</f>
        <v>0</v>
      </c>
      <c r="E54" s="140"/>
      <c r="F54" s="19">
        <f>'BOL 2.2'!BD170</f>
        <v>2</v>
      </c>
      <c r="G54" s="496"/>
      <c r="H54" s="95"/>
      <c r="I54" s="95"/>
      <c r="J54" s="97"/>
      <c r="K54" s="95"/>
      <c r="L54" s="95"/>
      <c r="M54" s="461"/>
      <c r="N54" s="461"/>
      <c r="O54" s="461"/>
      <c r="P54" s="461"/>
      <c r="Q54" s="453"/>
      <c r="R54" s="453"/>
      <c r="S54" s="453"/>
      <c r="T54" s="453"/>
      <c r="U54" s="453"/>
    </row>
    <row r="55" spans="1:21">
      <c r="A55" s="15"/>
      <c r="B55" s="38"/>
      <c r="C55" s="19">
        <v>0</v>
      </c>
      <c r="D55" s="19">
        <f>'BOL 2.1'!BD101</f>
        <v>0</v>
      </c>
      <c r="E55" s="140"/>
      <c r="F55" s="19">
        <f>'BOL 2.2'!BD171</f>
        <v>0</v>
      </c>
      <c r="G55" s="496"/>
      <c r="H55" s="95"/>
      <c r="I55" s="95"/>
      <c r="J55" s="97"/>
      <c r="K55" s="95"/>
      <c r="L55" s="95"/>
      <c r="M55" s="461"/>
      <c r="N55" s="461"/>
      <c r="O55" s="461"/>
      <c r="P55" s="461"/>
      <c r="Q55" s="453"/>
      <c r="R55" s="453"/>
      <c r="S55" s="453"/>
      <c r="T55" s="453"/>
      <c r="U55" s="453"/>
    </row>
    <row r="56" spans="1:21">
      <c r="A56" s="15"/>
      <c r="B56" s="38" t="s">
        <v>29</v>
      </c>
      <c r="C56" s="19">
        <v>0</v>
      </c>
      <c r="D56" s="19">
        <f>'BOL 2.1'!BD102</f>
        <v>0</v>
      </c>
      <c r="E56" s="140"/>
      <c r="F56" s="19">
        <f>'BOL 2.2'!BD172</f>
        <v>2.5</v>
      </c>
      <c r="G56" s="496"/>
      <c r="H56" s="96"/>
      <c r="I56" s="96"/>
      <c r="J56" s="97"/>
      <c r="K56" s="96"/>
      <c r="L56" s="96"/>
      <c r="M56" s="461"/>
      <c r="N56" s="461"/>
      <c r="O56" s="461"/>
      <c r="P56" s="461"/>
      <c r="Q56" s="453"/>
      <c r="R56" s="453"/>
      <c r="S56" s="453"/>
      <c r="T56" s="453"/>
      <c r="U56" s="453"/>
    </row>
    <row r="57" spans="1:21">
      <c r="A57" s="15"/>
      <c r="B57" s="37" t="s">
        <v>46</v>
      </c>
      <c r="C57" s="48">
        <f>SUBTOTAL(9,C52:C56)</f>
        <v>0</v>
      </c>
      <c r="D57" s="48">
        <f>'BOL 2.1'!BD103</f>
        <v>0</v>
      </c>
      <c r="E57" s="48">
        <f>SUBTOTAL(9,E52:E56)</f>
        <v>0</v>
      </c>
      <c r="F57" s="48">
        <f>'BOL 2.2'!BD173</f>
        <v>6.5</v>
      </c>
      <c r="G57" s="496"/>
      <c r="H57" s="98">
        <f>'BOL 2.1'!BC103</f>
        <v>0</v>
      </c>
      <c r="I57" s="98">
        <f>'BOL 2.2'!BC173</f>
        <v>0</v>
      </c>
      <c r="J57" s="97"/>
      <c r="K57" s="98">
        <f>D57+H57</f>
        <v>0</v>
      </c>
      <c r="L57" s="98">
        <f>F57+I57</f>
        <v>6.5</v>
      </c>
      <c r="M57" s="461"/>
      <c r="N57" s="461"/>
      <c r="O57" s="461"/>
      <c r="P57" s="461"/>
      <c r="Q57" s="453"/>
      <c r="R57" s="453"/>
      <c r="S57" s="453"/>
      <c r="T57" s="453"/>
      <c r="U57" s="453"/>
    </row>
    <row r="58" spans="1:21">
      <c r="A58" s="14"/>
      <c r="B58" s="44" t="s">
        <v>30</v>
      </c>
      <c r="C58" s="34"/>
      <c r="D58" s="34"/>
      <c r="E58" s="34"/>
      <c r="F58" s="34"/>
      <c r="G58" s="34"/>
      <c r="H58" s="21"/>
      <c r="I58" s="21"/>
      <c r="J58" s="21"/>
      <c r="K58" s="34"/>
      <c r="L58" s="34"/>
      <c r="M58" s="461"/>
      <c r="N58" s="461"/>
      <c r="O58" s="461"/>
      <c r="P58" s="461"/>
      <c r="Q58" s="453"/>
      <c r="R58" s="453"/>
      <c r="S58" s="453"/>
      <c r="T58" s="453"/>
      <c r="U58" s="453"/>
    </row>
    <row r="59" spans="1:21">
      <c r="A59" s="15"/>
      <c r="B59" s="37" t="s">
        <v>47</v>
      </c>
      <c r="C59" s="49"/>
      <c r="D59" s="49">
        <f>'BOL 2.1'!BD107</f>
        <v>0</v>
      </c>
      <c r="E59" s="49"/>
      <c r="F59" s="49">
        <f>'BOL 2.2'!BD177</f>
        <v>0</v>
      </c>
      <c r="G59" s="496"/>
      <c r="H59" s="49">
        <f>'BOL 2.1'!BC107</f>
        <v>0</v>
      </c>
      <c r="I59" s="49">
        <f>'BOL 2.2'!BC177</f>
        <v>0</v>
      </c>
      <c r="J59" s="97"/>
      <c r="K59" s="49">
        <f>D59+H59</f>
        <v>0</v>
      </c>
      <c r="L59" s="49">
        <f>F59+I59</f>
        <v>0</v>
      </c>
      <c r="M59" s="461"/>
      <c r="N59" s="461"/>
      <c r="O59" s="461"/>
      <c r="P59" s="461"/>
      <c r="Q59" s="453"/>
      <c r="R59" s="453"/>
      <c r="S59" s="453"/>
      <c r="T59" s="453"/>
      <c r="U59" s="453"/>
    </row>
    <row r="60" spans="1:21">
      <c r="A60" s="14"/>
      <c r="B60" s="44" t="s">
        <v>3</v>
      </c>
      <c r="C60" s="34"/>
      <c r="D60" s="21"/>
      <c r="E60" s="21"/>
      <c r="F60" s="21"/>
      <c r="G60" s="34"/>
      <c r="H60" s="21"/>
      <c r="I60" s="21"/>
      <c r="J60" s="21"/>
      <c r="K60" s="34"/>
      <c r="L60" s="34"/>
      <c r="M60" s="461"/>
      <c r="N60" s="461"/>
      <c r="O60" s="461"/>
      <c r="P60" s="461"/>
      <c r="Q60" s="453"/>
      <c r="R60" s="453"/>
      <c r="S60" s="453"/>
      <c r="T60" s="453"/>
      <c r="U60" s="453"/>
    </row>
    <row r="61" spans="1:21">
      <c r="A61" s="497"/>
      <c r="B61" s="462" t="s">
        <v>254</v>
      </c>
      <c r="C61" s="50"/>
      <c r="D61" s="19"/>
      <c r="E61" s="19"/>
      <c r="F61" s="19"/>
      <c r="G61" s="496"/>
      <c r="H61" s="49">
        <f>'BOL 2.1'!BC113</f>
        <v>554</v>
      </c>
      <c r="I61" s="49">
        <f>'BOL 2.2'!BC183</f>
        <v>574.5</v>
      </c>
      <c r="J61" s="97"/>
      <c r="K61" s="49">
        <f>H61</f>
        <v>554</v>
      </c>
      <c r="L61" s="49">
        <f>F61+I61</f>
        <v>574.5</v>
      </c>
      <c r="M61" s="461"/>
      <c r="N61" s="461"/>
      <c r="O61" s="461"/>
      <c r="P61" s="461"/>
      <c r="Q61" s="453"/>
      <c r="R61" s="453"/>
      <c r="S61" s="453"/>
      <c r="T61" s="453"/>
      <c r="U61" s="453"/>
    </row>
    <row r="62" spans="1:21" ht="21.75" customHeight="1">
      <c r="A62" s="14"/>
      <c r="B62" s="707" t="s">
        <v>265</v>
      </c>
      <c r="C62" s="708"/>
      <c r="D62" s="708"/>
      <c r="E62" s="51"/>
      <c r="F62" s="51"/>
      <c r="G62" s="34"/>
      <c r="H62" s="21"/>
      <c r="I62" s="21"/>
      <c r="J62" s="21"/>
      <c r="K62" s="34"/>
      <c r="L62" s="34"/>
      <c r="M62" s="461"/>
      <c r="N62" s="461"/>
      <c r="O62" s="461"/>
      <c r="P62" s="461"/>
      <c r="Q62" s="453"/>
      <c r="R62" s="453"/>
      <c r="S62" s="453"/>
      <c r="T62" s="453"/>
      <c r="U62" s="453"/>
    </row>
    <row r="63" spans="1:21">
      <c r="A63" s="497"/>
      <c r="B63" s="462" t="s">
        <v>254</v>
      </c>
      <c r="C63" s="50"/>
      <c r="D63" s="19"/>
      <c r="E63" s="19"/>
      <c r="F63" s="19"/>
      <c r="G63" s="496"/>
      <c r="H63" s="49">
        <f>'BOL 2.1'!BD117</f>
        <v>0</v>
      </c>
      <c r="I63" s="49">
        <f>'BOL 2.2'!BC187</f>
        <v>0</v>
      </c>
      <c r="J63" s="97"/>
      <c r="K63" s="49">
        <f>H63</f>
        <v>0</v>
      </c>
      <c r="L63" s="49">
        <f>I63</f>
        <v>0</v>
      </c>
      <c r="M63" s="461"/>
      <c r="N63" s="461"/>
      <c r="O63" s="461"/>
      <c r="P63" s="461"/>
      <c r="Q63" s="453"/>
      <c r="R63" s="453"/>
      <c r="S63" s="453"/>
      <c r="T63" s="453"/>
      <c r="U63" s="453"/>
    </row>
    <row r="64" spans="1:21" ht="20.25" customHeight="1">
      <c r="A64" s="14"/>
      <c r="B64" s="707" t="s">
        <v>266</v>
      </c>
      <c r="C64" s="708"/>
      <c r="D64" s="708"/>
      <c r="E64" s="51"/>
      <c r="F64" s="51"/>
      <c r="G64" s="34"/>
      <c r="H64" s="21"/>
      <c r="I64" s="21"/>
      <c r="J64" s="21"/>
      <c r="K64" s="34"/>
      <c r="L64" s="34"/>
      <c r="M64" s="461"/>
      <c r="N64" s="461"/>
      <c r="O64" s="461"/>
      <c r="P64" s="461"/>
      <c r="Q64" s="453"/>
      <c r="R64" s="453"/>
      <c r="S64" s="453"/>
      <c r="T64" s="453"/>
      <c r="U64" s="453"/>
    </row>
    <row r="65" spans="1:21">
      <c r="A65" s="15"/>
      <c r="B65" s="35" t="s">
        <v>11</v>
      </c>
      <c r="C65" s="47">
        <v>300</v>
      </c>
      <c r="D65" s="92">
        <f>'BOL 2.1'!BD121</f>
        <v>312</v>
      </c>
      <c r="E65" s="47">
        <v>389</v>
      </c>
      <c r="F65" s="47">
        <f>'BOL 2.2'!BD189</f>
        <v>384</v>
      </c>
      <c r="G65" s="18"/>
      <c r="H65" s="709"/>
      <c r="I65" s="710"/>
      <c r="J65" s="97"/>
      <c r="K65" s="92">
        <f>D65</f>
        <v>312</v>
      </c>
      <c r="L65" s="92">
        <f>F65</f>
        <v>384</v>
      </c>
      <c r="M65" s="461"/>
      <c r="N65" s="461"/>
      <c r="O65" s="461"/>
      <c r="P65" s="461"/>
      <c r="Q65" s="453"/>
      <c r="R65" s="453"/>
      <c r="S65" s="453"/>
      <c r="T65" s="453"/>
      <c r="U65" s="453"/>
    </row>
    <row r="66" spans="1:21" ht="13.5" thickBot="1">
      <c r="A66" s="15"/>
      <c r="B66" s="38" t="s">
        <v>255</v>
      </c>
      <c r="C66" s="46"/>
      <c r="D66" s="46"/>
      <c r="E66" s="46">
        <v>80</v>
      </c>
      <c r="F66" s="47">
        <f>'BOL 2.2'!BD190</f>
        <v>80</v>
      </c>
      <c r="G66" s="17"/>
      <c r="H66" s="711"/>
      <c r="I66" s="712"/>
      <c r="J66" s="97"/>
      <c r="K66" s="99">
        <f>D66</f>
        <v>0</v>
      </c>
      <c r="L66" s="99">
        <f>F66</f>
        <v>80</v>
      </c>
      <c r="M66" s="461"/>
      <c r="N66" s="461"/>
      <c r="O66" s="461"/>
      <c r="P66" s="461"/>
      <c r="Q66" s="453"/>
      <c r="R66" s="453"/>
      <c r="S66" s="453"/>
      <c r="T66" s="453"/>
      <c r="U66" s="453"/>
    </row>
    <row r="67" spans="1:21" ht="13.5" thickTop="1">
      <c r="A67" s="15"/>
      <c r="B67" s="498" t="s">
        <v>211</v>
      </c>
      <c r="C67" s="93">
        <f>SUBTOTAL(9,C18:C57)</f>
        <v>725</v>
      </c>
      <c r="D67" s="93">
        <f>D40+D46+D50+D57+D59</f>
        <v>734</v>
      </c>
      <c r="E67" s="93">
        <f>SUBTOTAL(9,E18:E57)</f>
        <v>556</v>
      </c>
      <c r="F67" s="93">
        <f>F40+F46+F50+F57+F59</f>
        <v>561.5</v>
      </c>
      <c r="G67" s="496"/>
      <c r="H67" s="713"/>
      <c r="I67" s="714"/>
      <c r="J67" s="97"/>
      <c r="K67" s="100">
        <v>1600</v>
      </c>
      <c r="L67" s="100">
        <v>1600</v>
      </c>
      <c r="M67" s="461"/>
      <c r="N67" s="461"/>
      <c r="O67" s="461"/>
      <c r="P67" s="461"/>
      <c r="Q67" s="453"/>
      <c r="R67" s="453"/>
      <c r="S67" s="453"/>
      <c r="T67" s="453"/>
      <c r="U67" s="453"/>
    </row>
    <row r="68" spans="1:21">
      <c r="A68" s="15"/>
      <c r="B68" s="37" t="s">
        <v>212</v>
      </c>
      <c r="C68" s="94">
        <f t="shared" ref="C68:E68" si="0">SUM(C65:C67)</f>
        <v>1025</v>
      </c>
      <c r="D68" s="94">
        <f t="shared" si="0"/>
        <v>1046</v>
      </c>
      <c r="E68" s="94">
        <f t="shared" si="0"/>
        <v>1025</v>
      </c>
      <c r="F68" s="94">
        <f>F67+F65+F66</f>
        <v>1025.5</v>
      </c>
      <c r="G68" s="97"/>
      <c r="H68" s="101">
        <f>SUM(H15:H66)</f>
        <v>554</v>
      </c>
      <c r="I68" s="101">
        <f>SUM(I15:I66)</f>
        <v>574.5</v>
      </c>
      <c r="J68" s="97"/>
      <c r="K68" s="101">
        <f>SUM(K15:K66)</f>
        <v>1600</v>
      </c>
      <c r="L68" s="101">
        <f>SUM(L15:L66)</f>
        <v>1600</v>
      </c>
      <c r="M68" s="461"/>
      <c r="N68" s="461"/>
      <c r="O68" s="461"/>
      <c r="P68" s="461"/>
      <c r="Q68" s="453"/>
      <c r="R68" s="453"/>
      <c r="S68" s="453"/>
      <c r="T68" s="453"/>
      <c r="U68" s="453"/>
    </row>
    <row r="69" spans="1:21">
      <c r="A69" s="15"/>
      <c r="B69" s="492"/>
      <c r="C69" s="703" t="s">
        <v>213</v>
      </c>
      <c r="D69" s="705"/>
      <c r="E69" s="705"/>
      <c r="F69" s="704"/>
      <c r="G69" s="97"/>
      <c r="H69" s="703" t="s">
        <v>6</v>
      </c>
      <c r="I69" s="704"/>
      <c r="J69" s="97"/>
      <c r="K69" s="703" t="s">
        <v>12</v>
      </c>
      <c r="L69" s="704"/>
      <c r="M69" s="461"/>
      <c r="N69" s="461"/>
      <c r="O69" s="461"/>
      <c r="P69" s="461"/>
      <c r="Q69" s="453"/>
      <c r="R69" s="453"/>
      <c r="S69" s="453"/>
      <c r="T69" s="453"/>
      <c r="U69" s="453"/>
    </row>
    <row r="70" spans="1:21">
      <c r="A70" s="15"/>
      <c r="B70" s="492"/>
      <c r="C70" s="180"/>
      <c r="D70" s="180"/>
      <c r="E70" s="180"/>
      <c r="F70" s="180"/>
      <c r="G70" s="180"/>
      <c r="H70" s="180"/>
      <c r="I70" s="97"/>
      <c r="J70" s="180"/>
      <c r="K70" s="180"/>
      <c r="L70" s="180"/>
      <c r="M70" s="461"/>
      <c r="N70" s="461"/>
      <c r="O70" s="461"/>
      <c r="P70" s="461"/>
      <c r="Q70" s="453"/>
      <c r="R70" s="453"/>
      <c r="S70" s="453"/>
      <c r="T70" s="453"/>
      <c r="U70" s="453"/>
    </row>
    <row r="71" spans="1:21">
      <c r="A71" s="15"/>
      <c r="B71" s="492"/>
      <c r="C71" s="180"/>
      <c r="D71" s="180"/>
      <c r="E71" s="180"/>
      <c r="F71" s="180"/>
      <c r="G71" s="180"/>
      <c r="H71" s="180"/>
      <c r="I71" s="97"/>
      <c r="J71" s="180"/>
      <c r="K71" s="180"/>
      <c r="L71" s="180"/>
      <c r="M71" s="461"/>
      <c r="N71" s="461"/>
      <c r="O71" s="461"/>
      <c r="P71" s="461"/>
      <c r="Q71" s="453"/>
      <c r="R71" s="453"/>
      <c r="S71" s="453"/>
      <c r="T71" s="453"/>
      <c r="U71" s="453"/>
    </row>
    <row r="72" spans="1:21" ht="15.75">
      <c r="A72" s="15"/>
      <c r="B72" s="499" t="s">
        <v>60</v>
      </c>
      <c r="C72" s="499"/>
      <c r="D72" s="499"/>
      <c r="E72" s="499"/>
      <c r="F72" s="499"/>
      <c r="G72" s="499"/>
      <c r="H72" s="499"/>
      <c r="I72" s="499"/>
      <c r="J72" s="180"/>
      <c r="K72" s="180"/>
      <c r="L72" s="180"/>
      <c r="M72" s="461"/>
      <c r="N72" s="461"/>
      <c r="O72" s="461"/>
      <c r="P72" s="461"/>
      <c r="Q72" s="453"/>
      <c r="R72" s="453"/>
      <c r="S72" s="453"/>
      <c r="T72" s="453"/>
      <c r="U72" s="453"/>
    </row>
    <row r="73" spans="1:21">
      <c r="A73" s="15"/>
      <c r="B73" s="500" t="s">
        <v>166</v>
      </c>
      <c r="C73" s="501"/>
      <c r="D73" s="501"/>
      <c r="E73" s="502"/>
      <c r="F73" s="500"/>
      <c r="G73" s="501"/>
      <c r="H73" s="502"/>
      <c r="I73" s="500"/>
      <c r="J73" s="180"/>
      <c r="K73" s="180"/>
      <c r="L73" s="180"/>
      <c r="M73" s="461"/>
      <c r="N73" s="461"/>
      <c r="O73" s="461"/>
      <c r="P73" s="461"/>
      <c r="Q73" s="453"/>
      <c r="R73" s="453"/>
      <c r="S73" s="453"/>
      <c r="T73" s="453"/>
      <c r="U73" s="453"/>
    </row>
    <row r="74" spans="1:21">
      <c r="A74" s="15"/>
      <c r="B74" s="503" t="s">
        <v>22</v>
      </c>
      <c r="C74" s="504"/>
      <c r="D74" s="504"/>
      <c r="E74" s="505"/>
      <c r="F74" s="503"/>
      <c r="G74" s="506"/>
      <c r="H74" s="505"/>
      <c r="I74" s="506"/>
      <c r="J74" s="180"/>
      <c r="K74" s="180"/>
      <c r="L74" s="180"/>
      <c r="M74" s="461"/>
      <c r="N74" s="461"/>
      <c r="O74" s="461"/>
      <c r="P74" s="461"/>
      <c r="Q74" s="453"/>
      <c r="R74" s="453"/>
      <c r="S74" s="453"/>
      <c r="T74" s="453"/>
      <c r="U74" s="453"/>
    </row>
    <row r="75" spans="1:21">
      <c r="A75" s="15"/>
      <c r="B75" s="507" t="s">
        <v>23</v>
      </c>
      <c r="C75" s="508"/>
      <c r="D75" s="508"/>
      <c r="E75" s="509"/>
      <c r="F75" s="507"/>
      <c r="G75" s="507"/>
      <c r="H75" s="509"/>
      <c r="I75" s="507"/>
      <c r="J75" s="180"/>
      <c r="K75" s="180"/>
      <c r="L75" s="180"/>
      <c r="M75" s="97"/>
      <c r="N75" s="180"/>
      <c r="O75" s="180"/>
      <c r="P75" s="453"/>
      <c r="Q75" s="453"/>
      <c r="R75" s="453"/>
      <c r="S75" s="453"/>
      <c r="T75" s="453"/>
      <c r="U75" s="453"/>
    </row>
    <row r="76" spans="1:21">
      <c r="A76" s="15"/>
      <c r="B76" s="510" t="s">
        <v>61</v>
      </c>
      <c r="C76" s="510"/>
      <c r="D76" s="510"/>
      <c r="E76" s="510"/>
      <c r="F76" s="510"/>
      <c r="G76" s="510"/>
      <c r="H76" s="510"/>
      <c r="I76" s="510"/>
      <c r="J76" s="180"/>
      <c r="K76" s="180"/>
      <c r="L76" s="180"/>
      <c r="M76" s="97"/>
      <c r="N76" s="180"/>
      <c r="O76" s="180"/>
      <c r="P76" s="453"/>
      <c r="Q76" s="453"/>
      <c r="R76" s="453"/>
      <c r="S76" s="453"/>
      <c r="T76" s="453"/>
      <c r="U76" s="453"/>
    </row>
    <row r="77" spans="1:21">
      <c r="A77" s="15"/>
      <c r="B77" s="511" t="s">
        <v>62</v>
      </c>
      <c r="C77" s="511"/>
      <c r="D77" s="511"/>
      <c r="E77" s="511"/>
      <c r="F77" s="511"/>
      <c r="G77" s="511"/>
      <c r="H77" s="511"/>
      <c r="I77" s="511"/>
      <c r="J77" s="180"/>
      <c r="K77" s="180"/>
      <c r="L77" s="180"/>
      <c r="M77" s="97"/>
      <c r="N77" s="180"/>
      <c r="O77" s="180"/>
      <c r="P77" s="453"/>
      <c r="Q77" s="453"/>
      <c r="R77" s="453"/>
      <c r="S77" s="453"/>
      <c r="T77" s="453"/>
      <c r="U77" s="453"/>
    </row>
    <row r="78" spans="1:21">
      <c r="A78" s="15"/>
      <c r="B78" s="512" t="s">
        <v>63</v>
      </c>
      <c r="C78" s="513"/>
      <c r="D78" s="512"/>
      <c r="E78" s="512"/>
      <c r="F78" s="512"/>
      <c r="G78" s="512"/>
      <c r="H78" s="512"/>
      <c r="I78" s="512"/>
      <c r="J78" s="180"/>
      <c r="K78" s="180"/>
      <c r="L78" s="180"/>
      <c r="M78" s="97"/>
      <c r="N78" s="180"/>
      <c r="O78" s="180"/>
      <c r="P78" s="453"/>
      <c r="Q78" s="453"/>
      <c r="R78" s="453"/>
      <c r="S78" s="453"/>
      <c r="T78" s="453"/>
      <c r="U78" s="453"/>
    </row>
    <row r="79" spans="1:21">
      <c r="A79" s="15"/>
      <c r="B79" s="514" t="s">
        <v>111</v>
      </c>
      <c r="C79" s="514"/>
      <c r="D79" s="514"/>
      <c r="E79" s="514"/>
      <c r="F79" s="514"/>
      <c r="G79" s="514"/>
      <c r="H79" s="514"/>
      <c r="I79" s="514"/>
      <c r="J79" s="180"/>
      <c r="K79" s="180"/>
      <c r="L79" s="180"/>
      <c r="M79" s="97"/>
      <c r="N79" s="180"/>
      <c r="O79" s="180"/>
      <c r="P79" s="453"/>
      <c r="Q79" s="453"/>
      <c r="R79" s="453"/>
      <c r="S79" s="453"/>
      <c r="T79" s="453"/>
      <c r="U79" s="453"/>
    </row>
    <row r="80" spans="1:21">
      <c r="A80" s="15"/>
      <c r="B80" s="492"/>
      <c r="C80" s="180"/>
      <c r="D80" s="180"/>
      <c r="E80" s="180"/>
      <c r="F80" s="180"/>
      <c r="G80" s="180"/>
      <c r="H80" s="180"/>
      <c r="I80" s="97"/>
      <c r="J80" s="180"/>
      <c r="K80" s="180"/>
      <c r="L80" s="180"/>
      <c r="M80" s="97"/>
      <c r="N80" s="180"/>
      <c r="O80" s="180"/>
      <c r="P80" s="453"/>
      <c r="Q80" s="453"/>
      <c r="R80" s="453"/>
      <c r="S80" s="453"/>
      <c r="T80" s="453"/>
      <c r="U80" s="453"/>
    </row>
    <row r="81" spans="1:21" ht="15.75">
      <c r="B81" s="515" t="s">
        <v>72</v>
      </c>
      <c r="C81" s="516"/>
      <c r="D81" s="516"/>
      <c r="E81" s="516"/>
      <c r="F81" s="517"/>
      <c r="G81" s="516"/>
      <c r="H81" s="516"/>
      <c r="I81" s="516"/>
      <c r="J81" s="517"/>
      <c r="K81" s="496"/>
      <c r="L81" s="496"/>
      <c r="M81" s="496"/>
      <c r="N81" s="518"/>
      <c r="O81" s="518"/>
      <c r="P81" s="453"/>
      <c r="Q81" s="453"/>
      <c r="R81" s="453"/>
      <c r="S81" s="453"/>
      <c r="T81" s="453"/>
      <c r="U81" s="453"/>
    </row>
    <row r="82" spans="1:21">
      <c r="B82" s="462"/>
      <c r="C82" s="516"/>
      <c r="D82" s="516"/>
      <c r="E82" s="516"/>
      <c r="F82" s="517"/>
      <c r="G82" s="516"/>
      <c r="H82" s="516"/>
      <c r="I82" s="516"/>
      <c r="J82" s="517"/>
      <c r="K82" s="496"/>
      <c r="L82" s="517"/>
      <c r="M82" s="496"/>
      <c r="N82" s="518"/>
      <c r="O82" s="518"/>
      <c r="P82" s="453"/>
      <c r="Q82" s="453"/>
      <c r="R82" s="453"/>
      <c r="S82" s="453"/>
      <c r="T82" s="453"/>
      <c r="U82" s="453"/>
    </row>
    <row r="83" spans="1:21" ht="28.5" customHeight="1">
      <c r="B83" s="519"/>
      <c r="C83" s="520" t="s">
        <v>58</v>
      </c>
      <c r="D83" s="520" t="s">
        <v>59</v>
      </c>
      <c r="E83" s="99" t="s">
        <v>0</v>
      </c>
      <c r="F83" s="517"/>
      <c r="G83" s="521" t="s">
        <v>73</v>
      </c>
      <c r="H83" s="517" t="s">
        <v>75</v>
      </c>
      <c r="I83" s="517"/>
      <c r="J83" s="517"/>
      <c r="K83" s="517"/>
      <c r="L83" s="517"/>
      <c r="M83" s="518"/>
      <c r="N83" s="518"/>
      <c r="O83" s="518"/>
      <c r="P83" s="453"/>
      <c r="Q83" s="453"/>
      <c r="R83" s="453"/>
      <c r="S83" s="453"/>
      <c r="T83" s="453"/>
      <c r="U83" s="453"/>
    </row>
    <row r="84" spans="1:21">
      <c r="B84" s="522" t="s">
        <v>214</v>
      </c>
      <c r="C84" s="19">
        <f>K68</f>
        <v>1600</v>
      </c>
      <c r="D84" s="523">
        <f>L68</f>
        <v>1600</v>
      </c>
      <c r="E84" s="523">
        <f>SUM(C84:D84)</f>
        <v>3200</v>
      </c>
      <c r="F84" s="517"/>
      <c r="G84" s="524">
        <v>3200</v>
      </c>
      <c r="H84" s="517" t="s">
        <v>74</v>
      </c>
      <c r="I84" s="517"/>
      <c r="J84" s="517"/>
      <c r="K84" s="517"/>
      <c r="L84" s="517"/>
      <c r="P84" s="453"/>
      <c r="Q84" s="453"/>
      <c r="R84" s="453"/>
      <c r="S84" s="453"/>
      <c r="T84" s="453"/>
      <c r="U84" s="453"/>
    </row>
    <row r="85" spans="1:21" ht="38.450000000000003" customHeight="1">
      <c r="B85" s="522" t="s">
        <v>31</v>
      </c>
      <c r="C85" s="465">
        <f>SUM(K65:K66)</f>
        <v>312</v>
      </c>
      <c r="D85" s="465">
        <f>SUM(L65:L66)</f>
        <v>464</v>
      </c>
      <c r="E85" s="525">
        <f>SUM(C85:D85)</f>
        <v>776</v>
      </c>
      <c r="G85" s="526">
        <v>769</v>
      </c>
      <c r="H85" s="697" t="s">
        <v>271</v>
      </c>
      <c r="I85" s="698"/>
      <c r="J85" s="698"/>
      <c r="K85" s="698"/>
      <c r="L85" s="698"/>
      <c r="M85" s="698"/>
      <c r="N85" s="698"/>
      <c r="O85" s="699"/>
      <c r="P85" s="453"/>
      <c r="Q85" s="453"/>
      <c r="R85" s="453"/>
      <c r="S85" s="453"/>
      <c r="T85" s="453"/>
      <c r="U85" s="453"/>
    </row>
    <row r="86" spans="1:21" ht="27" customHeight="1">
      <c r="B86" s="527" t="s">
        <v>215</v>
      </c>
      <c r="C86" s="464">
        <f>D67</f>
        <v>734</v>
      </c>
      <c r="D86" s="464">
        <f>F67</f>
        <v>561.5</v>
      </c>
      <c r="E86" s="464">
        <f>C86+D86</f>
        <v>1295.5</v>
      </c>
      <c r="G86" s="528" t="s">
        <v>186</v>
      </c>
      <c r="H86" s="529"/>
      <c r="P86" s="453"/>
      <c r="Q86" s="453"/>
      <c r="R86" s="453"/>
      <c r="S86" s="453"/>
      <c r="T86" s="453"/>
      <c r="U86" s="453"/>
    </row>
    <row r="87" spans="1:21">
      <c r="B87" s="522" t="s">
        <v>277</v>
      </c>
      <c r="C87" s="464">
        <f>SUM(K59:K61)</f>
        <v>554</v>
      </c>
      <c r="D87" s="464">
        <f>SUM(L59:L61)</f>
        <v>574.5</v>
      </c>
      <c r="E87" s="465">
        <f>SUM(K60:L62)</f>
        <v>1128.5</v>
      </c>
      <c r="G87" s="528"/>
      <c r="H87" s="529" t="s">
        <v>32</v>
      </c>
      <c r="P87" s="453"/>
      <c r="Q87" s="453"/>
      <c r="R87" s="453"/>
      <c r="S87" s="453"/>
      <c r="T87" s="453"/>
      <c r="U87" s="453"/>
    </row>
    <row r="88" spans="1:21">
      <c r="B88" s="522" t="s">
        <v>278</v>
      </c>
      <c r="C88" s="464">
        <f>'BOL 2.1'!BC112</f>
        <v>554</v>
      </c>
      <c r="D88" s="464">
        <f>'BOL 2.2'!BC182</f>
        <v>574.5</v>
      </c>
      <c r="E88" s="464">
        <f>SUM(C88:D88)</f>
        <v>1128.5</v>
      </c>
      <c r="G88" s="528"/>
      <c r="H88" s="529"/>
      <c r="P88" s="453"/>
      <c r="Q88" s="453"/>
      <c r="R88" s="453"/>
      <c r="S88" s="453"/>
      <c r="T88" s="453"/>
      <c r="U88" s="453"/>
    </row>
    <row r="89" spans="1:21">
      <c r="B89" s="522" t="s">
        <v>279</v>
      </c>
      <c r="C89" s="464">
        <f>C87-C88</f>
        <v>0</v>
      </c>
      <c r="D89" s="464">
        <f>D87-D88</f>
        <v>0</v>
      </c>
      <c r="E89" s="464">
        <f>SUM(C89:D89)</f>
        <v>0</v>
      </c>
      <c r="G89" s="528"/>
      <c r="H89" s="529"/>
      <c r="P89" s="453"/>
      <c r="Q89" s="453"/>
      <c r="R89" s="453"/>
      <c r="S89" s="453"/>
      <c r="T89" s="453"/>
      <c r="U89" s="453"/>
    </row>
    <row r="90" spans="1:21" ht="27.6" customHeight="1">
      <c r="B90" s="522" t="s">
        <v>33</v>
      </c>
      <c r="C90" s="530">
        <f>C89/C84</f>
        <v>0</v>
      </c>
      <c r="D90" s="530">
        <f>D89/D84</f>
        <v>0</v>
      </c>
      <c r="E90" s="530">
        <f>E89/E84</f>
        <v>0</v>
      </c>
      <c r="G90" s="531">
        <v>0.2</v>
      </c>
      <c r="H90" s="700" t="s">
        <v>270</v>
      </c>
      <c r="I90" s="701"/>
      <c r="J90" s="701"/>
      <c r="K90" s="701"/>
      <c r="L90" s="701"/>
      <c r="M90" s="701"/>
      <c r="N90" s="701"/>
      <c r="O90" s="702"/>
      <c r="P90" s="453"/>
      <c r="Q90" s="453"/>
      <c r="R90" s="453"/>
      <c r="S90" s="453"/>
      <c r="T90" s="453"/>
      <c r="U90" s="453"/>
    </row>
    <row r="91" spans="1:21" ht="25.15" customHeight="1">
      <c r="B91" s="532" t="s">
        <v>41</v>
      </c>
      <c r="C91" s="533">
        <f>(C85/C84)</f>
        <v>0.19500000000000001</v>
      </c>
      <c r="D91" s="533">
        <f>(D85/D84)</f>
        <v>0.28999999999999998</v>
      </c>
      <c r="E91" s="533">
        <f>(E85/E84)</f>
        <v>0.24249999999999999</v>
      </c>
      <c r="G91" s="528"/>
      <c r="H91" s="534"/>
      <c r="I91" s="535"/>
      <c r="J91" s="535"/>
      <c r="K91" s="536"/>
      <c r="M91" s="535"/>
      <c r="N91" s="535"/>
      <c r="P91" s="453"/>
      <c r="Q91" s="453"/>
      <c r="R91" s="453"/>
      <c r="S91" s="453"/>
      <c r="T91" s="453"/>
      <c r="U91" s="453"/>
    </row>
    <row r="92" spans="1:21" ht="12" customHeight="1">
      <c r="A92" s="492"/>
      <c r="B92" s="493"/>
      <c r="C92" s="494"/>
      <c r="D92" s="494"/>
      <c r="E92" s="494"/>
      <c r="F92" s="494"/>
      <c r="G92" s="462"/>
      <c r="K92" s="535"/>
      <c r="P92" s="453"/>
      <c r="Q92" s="453"/>
      <c r="R92" s="453"/>
      <c r="S92" s="453"/>
      <c r="T92" s="453"/>
      <c r="U92" s="453"/>
    </row>
    <row r="93" spans="1:21">
      <c r="B93" s="537" t="s">
        <v>165</v>
      </c>
      <c r="G93" s="462"/>
      <c r="L93" s="538"/>
      <c r="M93" s="382"/>
      <c r="N93" s="382"/>
      <c r="O93" s="382"/>
      <c r="P93" s="453"/>
      <c r="Q93" s="453"/>
      <c r="R93" s="453"/>
      <c r="S93" s="453"/>
      <c r="T93" s="453"/>
      <c r="U93" s="453"/>
    </row>
    <row r="94" spans="1:21" s="539" customFormat="1" ht="35.450000000000003" customHeight="1">
      <c r="B94" s="693" t="s">
        <v>144</v>
      </c>
      <c r="C94" s="693"/>
      <c r="D94" s="693"/>
      <c r="E94" s="693"/>
      <c r="F94" s="693"/>
      <c r="G94" s="693"/>
      <c r="H94" s="693"/>
      <c r="I94" s="693"/>
      <c r="J94" s="693"/>
      <c r="K94" s="693"/>
      <c r="L94" s="693"/>
      <c r="M94" s="380"/>
      <c r="N94" s="380"/>
      <c r="O94" s="380"/>
      <c r="P94" s="453"/>
      <c r="Q94" s="453"/>
      <c r="R94" s="453"/>
      <c r="S94" s="453"/>
      <c r="T94" s="453"/>
      <c r="U94" s="453"/>
    </row>
    <row r="95" spans="1:21" ht="16.899999999999999" customHeight="1">
      <c r="B95" s="474" t="s">
        <v>145</v>
      </c>
      <c r="L95" s="382"/>
      <c r="M95" s="382"/>
      <c r="N95" s="382"/>
      <c r="O95" s="382"/>
      <c r="P95" s="453"/>
      <c r="Q95" s="453"/>
      <c r="R95" s="453"/>
      <c r="S95" s="453"/>
      <c r="T95" s="453"/>
      <c r="U95" s="453"/>
    </row>
    <row r="96" spans="1:21" ht="19.149999999999999" customHeight="1">
      <c r="B96" s="540" t="s">
        <v>146</v>
      </c>
      <c r="L96" s="382"/>
      <c r="M96" s="382"/>
      <c r="N96" s="382"/>
      <c r="O96" s="382"/>
      <c r="P96" s="453"/>
      <c r="Q96" s="453"/>
      <c r="R96" s="453"/>
      <c r="S96" s="453"/>
      <c r="T96" s="453"/>
      <c r="U96" s="453"/>
    </row>
    <row r="97" spans="12:21">
      <c r="L97" s="382"/>
      <c r="M97" s="382"/>
      <c r="P97" s="453"/>
      <c r="Q97" s="453"/>
      <c r="R97" s="453"/>
      <c r="S97" s="453"/>
      <c r="T97" s="453"/>
      <c r="U97" s="453"/>
    </row>
  </sheetData>
  <sheetProtection algorithmName="SHA-512" hashValue="geJU7vnCH6K4dXJnqgSFFpPOeGEd4xov/ifZliCMK/C5kKrutSZ5xfG3J+BQMxK2h7i+DdJEyJMj1tyrSZg14A==" saltValue="rLoS802AE7eRNADV7tP3rQ==" spinCount="100000" sheet="1" objects="1" scenarios="1" formatColumns="0" formatRows="0" insertRows="0"/>
  <mergeCells count="24">
    <mergeCell ref="B94:L94"/>
    <mergeCell ref="H12:I12"/>
    <mergeCell ref="K12:L12"/>
    <mergeCell ref="B16:F16"/>
    <mergeCell ref="H85:O85"/>
    <mergeCell ref="H90:O90"/>
    <mergeCell ref="H69:I69"/>
    <mergeCell ref="C69:F69"/>
    <mergeCell ref="K69:L69"/>
    <mergeCell ref="C12:F12"/>
    <mergeCell ref="B62:D62"/>
    <mergeCell ref="B64:D64"/>
    <mergeCell ref="H65:I67"/>
    <mergeCell ref="C29:D38"/>
    <mergeCell ref="C7:E7"/>
    <mergeCell ref="C8:E8"/>
    <mergeCell ref="C9:E9"/>
    <mergeCell ref="C10:E10"/>
    <mergeCell ref="G1:K1"/>
    <mergeCell ref="C2:E2"/>
    <mergeCell ref="C3:E3"/>
    <mergeCell ref="C4:E4"/>
    <mergeCell ref="C5:E5"/>
    <mergeCell ref="C6:E6"/>
  </mergeCells>
  <phoneticPr fontId="12" type="noConversion"/>
  <conditionalFormatting sqref="L68 K3:K4">
    <cfRule type="cellIs" dxfId="147" priority="350" stopIfTrue="1" operator="equal">
      <formula>1600</formula>
    </cfRule>
  </conditionalFormatting>
  <conditionalFormatting sqref="L68 K3:K4">
    <cfRule type="cellIs" dxfId="146" priority="348" stopIfTrue="1" operator="greaterThan">
      <formula>1600</formula>
    </cfRule>
  </conditionalFormatting>
  <conditionalFormatting sqref="L68 K3:K4">
    <cfRule type="cellIs" dxfId="145" priority="349" stopIfTrue="1" operator="lessThan">
      <formula>1600</formula>
    </cfRule>
  </conditionalFormatting>
  <conditionalFormatting sqref="I5">
    <cfRule type="cellIs" dxfId="144" priority="351" stopIfTrue="1" operator="lessThan">
      <formula>1281</formula>
    </cfRule>
    <cfRule type="cellIs" dxfId="143" priority="352" stopIfTrue="1" operator="greaterThan">
      <formula>1312</formula>
    </cfRule>
    <cfRule type="cellIs" dxfId="142" priority="353" stopIfTrue="1" operator="between">
      <formula>1281</formula>
      <formula>1312</formula>
    </cfRule>
  </conditionalFormatting>
  <conditionalFormatting sqref="J5">
    <cfRule type="cellIs" dxfId="141" priority="354" stopIfTrue="1" operator="lessThan">
      <formula>731</formula>
    </cfRule>
    <cfRule type="cellIs" dxfId="140" priority="355" stopIfTrue="1" operator="greaterThanOrEqual">
      <formula>807</formula>
    </cfRule>
  </conditionalFormatting>
  <conditionalFormatting sqref="I3">
    <cfRule type="cellIs" dxfId="139" priority="338" stopIfTrue="1" operator="between">
      <formula>725</formula>
      <formula>742</formula>
    </cfRule>
    <cfRule type="cellIs" dxfId="138" priority="339" stopIfTrue="1" operator="greaterThan">
      <formula>742</formula>
    </cfRule>
    <cfRule type="cellIs" dxfId="137" priority="340" stopIfTrue="1" operator="lessThan">
      <formula>725</formula>
    </cfRule>
  </conditionalFormatting>
  <conditionalFormatting sqref="I4">
    <cfRule type="cellIs" dxfId="136" priority="341" stopIfTrue="1" operator="between">
      <formula>556</formula>
      <formula>570</formula>
    </cfRule>
    <cfRule type="cellIs" dxfId="135" priority="342" stopIfTrue="1" operator="greaterThan">
      <formula>570</formula>
    </cfRule>
    <cfRule type="cellIs" dxfId="134" priority="343" stopIfTrue="1" operator="lessThan">
      <formula>556</formula>
    </cfRule>
  </conditionalFormatting>
  <conditionalFormatting sqref="I6">
    <cfRule type="cellIs" dxfId="133" priority="359" stopIfTrue="1" operator="greaterThan">
      <formula>0.2</formula>
    </cfRule>
    <cfRule type="cellIs" dxfId="132" priority="360" stopIfTrue="1" operator="lessThanOrEqual">
      <formula>0.2</formula>
    </cfRule>
  </conditionalFormatting>
  <conditionalFormatting sqref="C43">
    <cfRule type="cellIs" dxfId="131" priority="321" stopIfTrue="1" operator="lessThan">
      <formula>$C$43</formula>
    </cfRule>
  </conditionalFormatting>
  <conditionalFormatting sqref="D65">
    <cfRule type="cellIs" dxfId="130" priority="2" operator="greaterThan">
      <formula>315</formula>
    </cfRule>
    <cfRule type="cellIs" dxfId="129" priority="283" stopIfTrue="1" operator="lessThan">
      <formula>285</formula>
    </cfRule>
    <cfRule type="cellIs" dxfId="128" priority="284" stopIfTrue="1" operator="between">
      <formula>285</formula>
      <formula>315</formula>
    </cfRule>
  </conditionalFormatting>
  <conditionalFormatting sqref="F65">
    <cfRule type="cellIs" dxfId="127" priority="1" operator="greaterThan">
      <formula>412</formula>
    </cfRule>
    <cfRule type="cellIs" dxfId="126" priority="125" operator="lessThan">
      <formula>366</formula>
    </cfRule>
    <cfRule type="cellIs" dxfId="125" priority="257" stopIfTrue="1" operator="between">
      <formula>366</formula>
      <formula>412</formula>
    </cfRule>
  </conditionalFormatting>
  <conditionalFormatting sqref="K68">
    <cfRule type="cellIs" dxfId="124" priority="229" stopIfTrue="1" operator="equal">
      <formula>1600</formula>
    </cfRule>
  </conditionalFormatting>
  <conditionalFormatting sqref="K68">
    <cfRule type="cellIs" dxfId="123" priority="227" stopIfTrue="1" operator="greaterThan">
      <formula>1600</formula>
    </cfRule>
  </conditionalFormatting>
  <conditionalFormatting sqref="K68">
    <cfRule type="cellIs" dxfId="122" priority="228" stopIfTrue="1" operator="lessThan">
      <formula>1600</formula>
    </cfRule>
  </conditionalFormatting>
  <conditionalFormatting sqref="C67">
    <cfRule type="cellIs" dxfId="121" priority="159" operator="between">
      <formula>725</formula>
      <formula>742</formula>
    </cfRule>
    <cfRule type="cellIs" dxfId="120" priority="160" operator="lessThan">
      <formula>725</formula>
    </cfRule>
    <cfRule type="cellIs" dxfId="119" priority="161" operator="greaterThan">
      <formula>742</formula>
    </cfRule>
  </conditionalFormatting>
  <conditionalFormatting sqref="E67">
    <cfRule type="cellIs" dxfId="118" priority="156" operator="between">
      <formula>556</formula>
      <formula>570</formula>
    </cfRule>
    <cfRule type="cellIs" dxfId="117" priority="157" operator="lessThan">
      <formula>556</formula>
    </cfRule>
    <cfRule type="cellIs" dxfId="116" priority="158" operator="greaterThan">
      <formula>570</formula>
    </cfRule>
  </conditionalFormatting>
  <conditionalFormatting sqref="C68">
    <cfRule type="cellIs" dxfId="115" priority="150" operator="between">
      <formula>1025</formula>
      <formula>1050</formula>
    </cfRule>
    <cfRule type="cellIs" dxfId="114" priority="151" operator="greaterThan">
      <formula>1050</formula>
    </cfRule>
    <cfRule type="cellIs" dxfId="113" priority="152" operator="lessThan">
      <formula>1025</formula>
    </cfRule>
  </conditionalFormatting>
  <conditionalFormatting sqref="E68">
    <cfRule type="cellIs" dxfId="112" priority="147" operator="between">
      <formula>1025</formula>
      <formula>1050</formula>
    </cfRule>
    <cfRule type="cellIs" dxfId="111" priority="148" operator="greaterThan">
      <formula>1050</formula>
    </cfRule>
    <cfRule type="cellIs" dxfId="110" priority="149" operator="lessThan">
      <formula>1025</formula>
    </cfRule>
  </conditionalFormatting>
  <conditionalFormatting sqref="H3">
    <cfRule type="cellIs" dxfId="109" priority="132" operator="between">
      <formula>1025</formula>
      <formula>1050</formula>
    </cfRule>
    <cfRule type="cellIs" dxfId="108" priority="133" operator="greaterThan">
      <formula>1050</formula>
    </cfRule>
    <cfRule type="cellIs" dxfId="107" priority="134" operator="lessThan">
      <formula>1025</formula>
    </cfRule>
  </conditionalFormatting>
  <conditionalFormatting sqref="H4">
    <cfRule type="cellIs" dxfId="106" priority="87" operator="between">
      <formula>1025</formula>
      <formula>1050</formula>
    </cfRule>
    <cfRule type="cellIs" dxfId="105" priority="88" operator="greaterThan">
      <formula>1050</formula>
    </cfRule>
    <cfRule type="cellIs" dxfId="104" priority="89" operator="lessThan">
      <formula>1025</formula>
    </cfRule>
  </conditionalFormatting>
  <conditionalFormatting sqref="J3">
    <cfRule type="cellIs" dxfId="103" priority="4" operator="greaterThan">
      <formula>315</formula>
    </cfRule>
    <cfRule type="cellIs" dxfId="102" priority="16" operator="between">
      <formula>285</formula>
      <formula>315</formula>
    </cfRule>
    <cfRule type="cellIs" dxfId="101" priority="17" operator="lessThan">
      <formula>285</formula>
    </cfRule>
  </conditionalFormatting>
  <conditionalFormatting sqref="J4">
    <cfRule type="cellIs" dxfId="100" priority="3" operator="greaterThan">
      <formula>492</formula>
    </cfRule>
    <cfRule type="cellIs" dxfId="99" priority="14" operator="between">
      <formula>446</formula>
      <formula>492</formula>
    </cfRule>
    <cfRule type="cellIs" dxfId="98" priority="15" operator="lessThan">
      <formula>446</formula>
    </cfRule>
  </conditionalFormatting>
  <conditionalFormatting sqref="F66">
    <cfRule type="cellIs" dxfId="97" priority="7" operator="lessThan">
      <formula>$E$66</formula>
    </cfRule>
    <cfRule type="cellIs" dxfId="96" priority="8" stopIfTrue="1" operator="greaterThanOrEqual">
      <formula>$E$66</formula>
    </cfRule>
  </conditionalFormatting>
  <conditionalFormatting sqref="C50">
    <cfRule type="cellIs" dxfId="95" priority="285" stopIfTrue="1" operator="lessThan">
      <formula>$C$50</formula>
    </cfRule>
    <cfRule type="cellIs" dxfId="94" priority="286" stopIfTrue="1" operator="greaterThan">
      <formula>$C$50</formula>
    </cfRule>
  </conditionalFormatting>
  <hyperlinks>
    <hyperlink ref="B94" r:id="rId1"/>
  </hyperlinks>
  <pageMargins left="0.31496062992125984" right="0.31496062992125984" top="0.55118110236220474" bottom="0.55118110236220474" header="0.31496062992125984" footer="0.31496062992125984"/>
  <pageSetup paperSize="9" scale="67" orientation="portrait" horizontalDpi="4294967293" verticalDpi="4294967293" r:id="rId2"/>
  <headerFooter alignWithMargins="0">
    <oddHeader>&amp;C&amp;A</oddHeader>
    <oddFooter>&amp;C&amp;Z&amp;F&amp;A</oddFooter>
  </headerFooter>
  <rowBreaks count="1" manualBreakCount="1">
    <brk id="70" max="15" man="1"/>
  </rowBreaks>
  <colBreaks count="1" manualBreakCount="1">
    <brk id="20" max="6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F134"/>
  <sheetViews>
    <sheetView topLeftCell="A58" zoomScale="70" zoomScaleNormal="70" workbookViewId="0">
      <selection activeCell="F76" sqref="F76"/>
    </sheetView>
  </sheetViews>
  <sheetFormatPr defaultRowHeight="14.25"/>
  <cols>
    <col min="1" max="1" width="31.5703125" customWidth="1"/>
    <col min="2" max="2" width="19.140625" customWidth="1"/>
    <col min="3" max="3" width="6.28515625" style="11" customWidth="1"/>
    <col min="4" max="4" width="6" style="11" customWidth="1"/>
    <col min="5" max="5" width="5.5703125" style="2" customWidth="1"/>
    <col min="6" max="16" width="5.140625" style="60" customWidth="1"/>
    <col min="17" max="17" width="5.140625" style="380" customWidth="1"/>
    <col min="18" max="28" width="5.140625" style="60" customWidth="1"/>
    <col min="29" max="29" width="5.140625" style="380" customWidth="1"/>
    <col min="30" max="39" width="5.140625" style="60" customWidth="1"/>
    <col min="40" max="40" width="2.7109375" style="60" customWidth="1"/>
    <col min="41" max="42" width="5.140625" style="60" customWidth="1"/>
    <col min="43" max="43" width="5.140625" style="380" customWidth="1"/>
    <col min="44" max="53" width="5.140625" style="60" customWidth="1"/>
    <col min="54" max="54" width="5.140625" style="380" customWidth="1"/>
    <col min="55" max="55" width="7.42578125" style="200" bestFit="1" customWidth="1"/>
    <col min="56" max="56" width="8.85546875" style="200" bestFit="1" customWidth="1"/>
    <col min="57" max="57" width="6" style="231" bestFit="1" customWidth="1"/>
    <col min="58" max="58" width="4.5703125" style="200" bestFit="1" customWidth="1"/>
  </cols>
  <sheetData>
    <row r="1" spans="1:58" s="363" customFormat="1" ht="16.5" customHeight="1" thickTop="1" thickBot="1">
      <c r="A1" s="361" t="s">
        <v>55</v>
      </c>
      <c r="B1" s="362" t="s">
        <v>34</v>
      </c>
      <c r="C1" s="726">
        <f>'totaal BOL niv 2 2 jr'!C6</f>
        <v>97330</v>
      </c>
      <c r="D1" s="727"/>
      <c r="E1" s="728"/>
      <c r="F1" s="762">
        <v>35</v>
      </c>
      <c r="G1" s="735">
        <v>36</v>
      </c>
      <c r="H1" s="735">
        <v>37</v>
      </c>
      <c r="I1" s="735">
        <v>38</v>
      </c>
      <c r="J1" s="735">
        <v>39</v>
      </c>
      <c r="K1" s="735">
        <v>40</v>
      </c>
      <c r="L1" s="735">
        <v>41</v>
      </c>
      <c r="M1" s="735">
        <v>42</v>
      </c>
      <c r="N1" s="735">
        <v>43</v>
      </c>
      <c r="O1" s="756" t="s">
        <v>76</v>
      </c>
      <c r="P1" s="735">
        <v>45</v>
      </c>
      <c r="Q1" s="744" t="s">
        <v>42</v>
      </c>
      <c r="R1" s="735">
        <v>46</v>
      </c>
      <c r="S1" s="735">
        <v>47</v>
      </c>
      <c r="T1" s="735">
        <v>48</v>
      </c>
      <c r="U1" s="735">
        <v>49</v>
      </c>
      <c r="V1" s="735">
        <v>50</v>
      </c>
      <c r="W1" s="735">
        <v>51</v>
      </c>
      <c r="X1" s="756" t="s">
        <v>77</v>
      </c>
      <c r="Y1" s="735">
        <v>1</v>
      </c>
      <c r="Z1" s="735">
        <v>2</v>
      </c>
      <c r="AA1" s="735">
        <v>3</v>
      </c>
      <c r="AB1" s="735">
        <v>4</v>
      </c>
      <c r="AC1" s="744" t="s">
        <v>43</v>
      </c>
      <c r="AD1" s="735">
        <v>5</v>
      </c>
      <c r="AE1" s="756" t="s">
        <v>78</v>
      </c>
      <c r="AF1" s="735">
        <v>7</v>
      </c>
      <c r="AG1" s="735">
        <v>8</v>
      </c>
      <c r="AH1" s="735">
        <v>9</v>
      </c>
      <c r="AI1" s="735">
        <v>10</v>
      </c>
      <c r="AJ1" s="735">
        <v>11</v>
      </c>
      <c r="AK1" s="759" t="s">
        <v>79</v>
      </c>
      <c r="AL1" s="741" t="s">
        <v>80</v>
      </c>
      <c r="AM1" s="735">
        <v>14</v>
      </c>
      <c r="AN1" s="735">
        <v>15</v>
      </c>
      <c r="AO1" s="735">
        <v>16</v>
      </c>
      <c r="AP1" s="756" t="s">
        <v>81</v>
      </c>
      <c r="AQ1" s="744" t="s">
        <v>44</v>
      </c>
      <c r="AR1" s="735">
        <v>19</v>
      </c>
      <c r="AS1" s="741" t="s">
        <v>82</v>
      </c>
      <c r="AT1" s="735">
        <v>21</v>
      </c>
      <c r="AU1" s="735">
        <v>22</v>
      </c>
      <c r="AV1" s="735">
        <v>23</v>
      </c>
      <c r="AW1" s="735">
        <v>24</v>
      </c>
      <c r="AX1" s="735">
        <v>25</v>
      </c>
      <c r="AY1" s="735">
        <v>26</v>
      </c>
      <c r="AZ1" s="735">
        <v>27</v>
      </c>
      <c r="BA1" s="735">
        <v>28</v>
      </c>
      <c r="BB1" s="768" t="s">
        <v>45</v>
      </c>
      <c r="BC1" s="774" t="s">
        <v>52</v>
      </c>
      <c r="BD1" s="771" t="s">
        <v>51</v>
      </c>
      <c r="BE1" s="721" t="s">
        <v>121</v>
      </c>
      <c r="BF1" s="765" t="s">
        <v>123</v>
      </c>
    </row>
    <row r="2" spans="1:58" s="363" customFormat="1" ht="16.5" thickTop="1" thickBot="1">
      <c r="A2" s="364" t="str">
        <f>'totaal BOL niv 2 2 jr'!C2</f>
        <v>MBO Den Bosch</v>
      </c>
      <c r="B2" s="365" t="s">
        <v>124</v>
      </c>
      <c r="C2" s="729"/>
      <c r="D2" s="730"/>
      <c r="E2" s="731"/>
      <c r="F2" s="763"/>
      <c r="G2" s="736"/>
      <c r="H2" s="736"/>
      <c r="I2" s="736"/>
      <c r="J2" s="736"/>
      <c r="K2" s="736"/>
      <c r="L2" s="736"/>
      <c r="M2" s="736"/>
      <c r="N2" s="736"/>
      <c r="O2" s="757"/>
      <c r="P2" s="736"/>
      <c r="Q2" s="745"/>
      <c r="R2" s="736"/>
      <c r="S2" s="736"/>
      <c r="T2" s="736"/>
      <c r="U2" s="736"/>
      <c r="V2" s="736"/>
      <c r="W2" s="736"/>
      <c r="X2" s="757"/>
      <c r="Y2" s="736"/>
      <c r="Z2" s="736"/>
      <c r="AA2" s="736"/>
      <c r="AB2" s="736"/>
      <c r="AC2" s="745"/>
      <c r="AD2" s="736"/>
      <c r="AE2" s="757"/>
      <c r="AF2" s="736"/>
      <c r="AG2" s="736"/>
      <c r="AH2" s="736"/>
      <c r="AI2" s="736"/>
      <c r="AJ2" s="736"/>
      <c r="AK2" s="760"/>
      <c r="AL2" s="742"/>
      <c r="AM2" s="736"/>
      <c r="AN2" s="736"/>
      <c r="AO2" s="736"/>
      <c r="AP2" s="757"/>
      <c r="AQ2" s="745"/>
      <c r="AR2" s="736"/>
      <c r="AS2" s="742"/>
      <c r="AT2" s="736"/>
      <c r="AU2" s="736"/>
      <c r="AV2" s="736"/>
      <c r="AW2" s="736"/>
      <c r="AX2" s="736"/>
      <c r="AY2" s="736"/>
      <c r="AZ2" s="736"/>
      <c r="BA2" s="736"/>
      <c r="BB2" s="769"/>
      <c r="BC2" s="775"/>
      <c r="BD2" s="772"/>
      <c r="BE2" s="722"/>
      <c r="BF2" s="766"/>
    </row>
    <row r="3" spans="1:58" s="363" customFormat="1" ht="16.5" thickTop="1" thickBot="1">
      <c r="A3" s="364" t="str">
        <f>'totaal BOL niv 2 2 jr'!C4&amp;" niveau "&amp;'totaal BOL niv 2 2 jr'!C5</f>
        <v>BOL niveau 2</v>
      </c>
      <c r="B3" s="365" t="s">
        <v>125</v>
      </c>
      <c r="C3" s="732"/>
      <c r="D3" s="733"/>
      <c r="E3" s="734"/>
      <c r="F3" s="763"/>
      <c r="G3" s="736"/>
      <c r="H3" s="736"/>
      <c r="I3" s="736"/>
      <c r="J3" s="736"/>
      <c r="K3" s="736"/>
      <c r="L3" s="736"/>
      <c r="M3" s="736"/>
      <c r="N3" s="736"/>
      <c r="O3" s="757"/>
      <c r="P3" s="736"/>
      <c r="Q3" s="745"/>
      <c r="R3" s="736"/>
      <c r="S3" s="736"/>
      <c r="T3" s="736"/>
      <c r="U3" s="736"/>
      <c r="V3" s="736"/>
      <c r="W3" s="736"/>
      <c r="X3" s="757"/>
      <c r="Y3" s="736"/>
      <c r="Z3" s="736"/>
      <c r="AA3" s="736"/>
      <c r="AB3" s="736"/>
      <c r="AC3" s="745"/>
      <c r="AD3" s="736"/>
      <c r="AE3" s="757"/>
      <c r="AF3" s="736"/>
      <c r="AG3" s="736"/>
      <c r="AH3" s="736"/>
      <c r="AI3" s="736"/>
      <c r="AJ3" s="736"/>
      <c r="AK3" s="760"/>
      <c r="AL3" s="742"/>
      <c r="AM3" s="736"/>
      <c r="AN3" s="736"/>
      <c r="AO3" s="736"/>
      <c r="AP3" s="757"/>
      <c r="AQ3" s="745"/>
      <c r="AR3" s="736"/>
      <c r="AS3" s="742"/>
      <c r="AT3" s="736"/>
      <c r="AU3" s="736"/>
      <c r="AV3" s="736"/>
      <c r="AW3" s="736"/>
      <c r="AX3" s="736"/>
      <c r="AY3" s="736"/>
      <c r="AZ3" s="736"/>
      <c r="BA3" s="736"/>
      <c r="BB3" s="769"/>
      <c r="BC3" s="775"/>
      <c r="BD3" s="772"/>
      <c r="BE3" s="722"/>
      <c r="BF3" s="766"/>
    </row>
    <row r="4" spans="1:58" s="363" customFormat="1" ht="16.5" thickTop="1" thickBot="1">
      <c r="A4" s="364" t="str">
        <f>'totaal BOL niv 2 2 jr'!C3</f>
        <v>Dierverzorging</v>
      </c>
      <c r="B4" s="365" t="s">
        <v>126</v>
      </c>
      <c r="C4" s="732"/>
      <c r="D4" s="733"/>
      <c r="E4" s="734"/>
      <c r="F4" s="763"/>
      <c r="G4" s="736"/>
      <c r="H4" s="736"/>
      <c r="I4" s="736"/>
      <c r="J4" s="736"/>
      <c r="K4" s="736"/>
      <c r="L4" s="736"/>
      <c r="M4" s="736"/>
      <c r="N4" s="736"/>
      <c r="O4" s="757"/>
      <c r="P4" s="736"/>
      <c r="Q4" s="745"/>
      <c r="R4" s="736"/>
      <c r="S4" s="736"/>
      <c r="T4" s="736"/>
      <c r="U4" s="736"/>
      <c r="V4" s="736"/>
      <c r="W4" s="736"/>
      <c r="X4" s="757"/>
      <c r="Y4" s="736"/>
      <c r="Z4" s="736"/>
      <c r="AA4" s="736"/>
      <c r="AB4" s="736"/>
      <c r="AC4" s="745"/>
      <c r="AD4" s="736"/>
      <c r="AE4" s="757"/>
      <c r="AF4" s="736"/>
      <c r="AG4" s="736"/>
      <c r="AH4" s="736"/>
      <c r="AI4" s="736"/>
      <c r="AJ4" s="736"/>
      <c r="AK4" s="760"/>
      <c r="AL4" s="742"/>
      <c r="AM4" s="736"/>
      <c r="AN4" s="736"/>
      <c r="AO4" s="736"/>
      <c r="AP4" s="757"/>
      <c r="AQ4" s="745"/>
      <c r="AR4" s="736"/>
      <c r="AS4" s="742"/>
      <c r="AT4" s="736"/>
      <c r="AU4" s="736"/>
      <c r="AV4" s="736"/>
      <c r="AW4" s="736"/>
      <c r="AX4" s="736"/>
      <c r="AY4" s="736"/>
      <c r="AZ4" s="736"/>
      <c r="BA4" s="736"/>
      <c r="BB4" s="769"/>
      <c r="BC4" s="775"/>
      <c r="BD4" s="772"/>
      <c r="BE4" s="722"/>
      <c r="BF4" s="766"/>
    </row>
    <row r="5" spans="1:58" s="363" customFormat="1" ht="15.75" customHeight="1" thickTop="1">
      <c r="A5" s="364" t="str">
        <f>'totaal BOL niv 2 2 jr'!C10</f>
        <v>2015-2016</v>
      </c>
      <c r="B5" s="364"/>
      <c r="C5" s="753" t="s">
        <v>35</v>
      </c>
      <c r="D5" s="753" t="s">
        <v>36</v>
      </c>
      <c r="E5" s="753" t="s">
        <v>36</v>
      </c>
      <c r="F5" s="763"/>
      <c r="G5" s="736"/>
      <c r="H5" s="736"/>
      <c r="I5" s="736"/>
      <c r="J5" s="736"/>
      <c r="K5" s="736"/>
      <c r="L5" s="736"/>
      <c r="M5" s="736"/>
      <c r="N5" s="736"/>
      <c r="O5" s="757"/>
      <c r="P5" s="736"/>
      <c r="Q5" s="745"/>
      <c r="R5" s="736"/>
      <c r="S5" s="736"/>
      <c r="T5" s="736"/>
      <c r="U5" s="736"/>
      <c r="V5" s="736"/>
      <c r="W5" s="736"/>
      <c r="X5" s="757"/>
      <c r="Y5" s="736"/>
      <c r="Z5" s="736"/>
      <c r="AA5" s="736"/>
      <c r="AB5" s="736"/>
      <c r="AC5" s="745"/>
      <c r="AD5" s="736"/>
      <c r="AE5" s="757"/>
      <c r="AF5" s="736"/>
      <c r="AG5" s="736"/>
      <c r="AH5" s="736"/>
      <c r="AI5" s="736"/>
      <c r="AJ5" s="736"/>
      <c r="AK5" s="760"/>
      <c r="AL5" s="742"/>
      <c r="AM5" s="736"/>
      <c r="AN5" s="736"/>
      <c r="AO5" s="736"/>
      <c r="AP5" s="757"/>
      <c r="AQ5" s="745"/>
      <c r="AR5" s="736"/>
      <c r="AS5" s="742"/>
      <c r="AT5" s="736"/>
      <c r="AU5" s="736"/>
      <c r="AV5" s="736"/>
      <c r="AW5" s="736"/>
      <c r="AX5" s="736"/>
      <c r="AY5" s="736"/>
      <c r="AZ5" s="736"/>
      <c r="BA5" s="736"/>
      <c r="BB5" s="769"/>
      <c r="BC5" s="775"/>
      <c r="BD5" s="772"/>
      <c r="BE5" s="722"/>
      <c r="BF5" s="766"/>
    </row>
    <row r="6" spans="1:58" s="363" customFormat="1" ht="15.75" thickBot="1">
      <c r="A6" s="365" t="str">
        <f>'totaal BOL niv 2 2 jr'!C7</f>
        <v>Medewerker dierverzorging</v>
      </c>
      <c r="B6" s="365"/>
      <c r="C6" s="754"/>
      <c r="D6" s="754"/>
      <c r="E6" s="754"/>
      <c r="F6" s="763"/>
      <c r="G6" s="736"/>
      <c r="H6" s="736"/>
      <c r="I6" s="736"/>
      <c r="J6" s="736"/>
      <c r="K6" s="736"/>
      <c r="L6" s="736"/>
      <c r="M6" s="736"/>
      <c r="N6" s="736"/>
      <c r="O6" s="757"/>
      <c r="P6" s="736"/>
      <c r="Q6" s="745"/>
      <c r="R6" s="736"/>
      <c r="S6" s="736"/>
      <c r="T6" s="736"/>
      <c r="U6" s="736"/>
      <c r="V6" s="736"/>
      <c r="W6" s="736"/>
      <c r="X6" s="757"/>
      <c r="Y6" s="736"/>
      <c r="Z6" s="736"/>
      <c r="AA6" s="736"/>
      <c r="AB6" s="736"/>
      <c r="AC6" s="745"/>
      <c r="AD6" s="736"/>
      <c r="AE6" s="757"/>
      <c r="AF6" s="736"/>
      <c r="AG6" s="736"/>
      <c r="AH6" s="736"/>
      <c r="AI6" s="736"/>
      <c r="AJ6" s="736"/>
      <c r="AK6" s="760"/>
      <c r="AL6" s="742"/>
      <c r="AM6" s="736"/>
      <c r="AN6" s="736"/>
      <c r="AO6" s="736"/>
      <c r="AP6" s="757"/>
      <c r="AQ6" s="745"/>
      <c r="AR6" s="736"/>
      <c r="AS6" s="742"/>
      <c r="AT6" s="736"/>
      <c r="AU6" s="736"/>
      <c r="AV6" s="736"/>
      <c r="AW6" s="736"/>
      <c r="AX6" s="736"/>
      <c r="AY6" s="736"/>
      <c r="AZ6" s="736"/>
      <c r="BA6" s="736"/>
      <c r="BB6" s="769"/>
      <c r="BC6" s="775"/>
      <c r="BD6" s="772"/>
      <c r="BE6" s="722"/>
      <c r="BF6" s="766"/>
    </row>
    <row r="7" spans="1:58" s="363" customFormat="1" ht="14.45" customHeight="1" thickTop="1" thickBot="1">
      <c r="A7" s="366"/>
      <c r="B7" s="367" t="s">
        <v>113</v>
      </c>
      <c r="C7" s="754"/>
      <c r="D7" s="754"/>
      <c r="E7" s="754"/>
      <c r="F7" s="764"/>
      <c r="G7" s="737"/>
      <c r="H7" s="737"/>
      <c r="I7" s="737"/>
      <c r="J7" s="737"/>
      <c r="K7" s="737"/>
      <c r="L7" s="737"/>
      <c r="M7" s="737"/>
      <c r="N7" s="737"/>
      <c r="O7" s="758"/>
      <c r="P7" s="737"/>
      <c r="Q7" s="746"/>
      <c r="R7" s="737"/>
      <c r="S7" s="737"/>
      <c r="T7" s="737"/>
      <c r="U7" s="737"/>
      <c r="V7" s="737"/>
      <c r="W7" s="737"/>
      <c r="X7" s="758"/>
      <c r="Y7" s="737"/>
      <c r="Z7" s="737"/>
      <c r="AA7" s="737"/>
      <c r="AB7" s="737"/>
      <c r="AC7" s="746"/>
      <c r="AD7" s="737"/>
      <c r="AE7" s="758"/>
      <c r="AF7" s="737"/>
      <c r="AG7" s="737"/>
      <c r="AH7" s="737"/>
      <c r="AI7" s="737"/>
      <c r="AJ7" s="737"/>
      <c r="AK7" s="761"/>
      <c r="AL7" s="743"/>
      <c r="AM7" s="737"/>
      <c r="AN7" s="737"/>
      <c r="AO7" s="737"/>
      <c r="AP7" s="758"/>
      <c r="AQ7" s="746"/>
      <c r="AR7" s="737"/>
      <c r="AS7" s="743"/>
      <c r="AT7" s="737"/>
      <c r="AU7" s="737"/>
      <c r="AV7" s="737"/>
      <c r="AW7" s="737"/>
      <c r="AX7" s="737"/>
      <c r="AY7" s="737"/>
      <c r="AZ7" s="737"/>
      <c r="BA7" s="737"/>
      <c r="BB7" s="770"/>
      <c r="BC7" s="776"/>
      <c r="BD7" s="773"/>
      <c r="BE7" s="723"/>
      <c r="BF7" s="767"/>
    </row>
    <row r="8" spans="1:58" s="363" customFormat="1" ht="16.899999999999999" customHeight="1" thickTop="1" thickBot="1">
      <c r="A8" s="751" t="s">
        <v>258</v>
      </c>
      <c r="B8" s="724" t="s">
        <v>157</v>
      </c>
      <c r="C8" s="754"/>
      <c r="D8" s="754"/>
      <c r="E8" s="754"/>
      <c r="F8" s="750" t="s">
        <v>83</v>
      </c>
      <c r="G8" s="740"/>
      <c r="H8" s="738" t="s">
        <v>84</v>
      </c>
      <c r="I8" s="739"/>
      <c r="J8" s="739"/>
      <c r="K8" s="740"/>
      <c r="L8" s="738" t="s">
        <v>85</v>
      </c>
      <c r="M8" s="739"/>
      <c r="N8" s="739"/>
      <c r="O8" s="740"/>
      <c r="P8" s="368"/>
      <c r="Q8" s="369"/>
      <c r="R8" s="738" t="s">
        <v>86</v>
      </c>
      <c r="S8" s="739"/>
      <c r="T8" s="739"/>
      <c r="U8" s="740"/>
      <c r="V8" s="738" t="s">
        <v>87</v>
      </c>
      <c r="W8" s="739"/>
      <c r="X8" s="740"/>
      <c r="Y8" s="738" t="s">
        <v>88</v>
      </c>
      <c r="Z8" s="739"/>
      <c r="AA8" s="739"/>
      <c r="AB8" s="740"/>
      <c r="AC8" s="369"/>
      <c r="AD8" s="738" t="s">
        <v>89</v>
      </c>
      <c r="AE8" s="739"/>
      <c r="AF8" s="739"/>
      <c r="AG8" s="739"/>
      <c r="AH8" s="740"/>
      <c r="AI8" s="738" t="s">
        <v>90</v>
      </c>
      <c r="AJ8" s="739"/>
      <c r="AK8" s="739"/>
      <c r="AL8" s="739"/>
      <c r="AM8" s="740"/>
      <c r="AN8" s="738" t="s">
        <v>92</v>
      </c>
      <c r="AO8" s="739"/>
      <c r="AP8" s="740"/>
      <c r="AQ8" s="369"/>
      <c r="AR8" s="738" t="s">
        <v>91</v>
      </c>
      <c r="AS8" s="739"/>
      <c r="AT8" s="739"/>
      <c r="AU8" s="740"/>
      <c r="AV8" s="738" t="s">
        <v>93</v>
      </c>
      <c r="AW8" s="739"/>
      <c r="AX8" s="739"/>
      <c r="AY8" s="740"/>
      <c r="AZ8" s="738" t="s">
        <v>94</v>
      </c>
      <c r="BA8" s="740"/>
      <c r="BB8" s="370"/>
      <c r="BC8" s="201"/>
      <c r="BD8" s="186" t="s">
        <v>8</v>
      </c>
      <c r="BE8" s="220"/>
      <c r="BF8" s="200"/>
    </row>
    <row r="9" spans="1:58" s="363" customFormat="1" ht="15" customHeight="1" thickTop="1" thickBot="1">
      <c r="A9" s="752"/>
      <c r="B9" s="725"/>
      <c r="C9" s="755"/>
      <c r="D9" s="755"/>
      <c r="E9" s="755"/>
      <c r="F9" s="371">
        <v>1</v>
      </c>
      <c r="G9" s="372">
        <v>2</v>
      </c>
      <c r="H9" s="372">
        <v>3</v>
      </c>
      <c r="I9" s="372">
        <v>4</v>
      </c>
      <c r="J9" s="372">
        <v>5</v>
      </c>
      <c r="K9" s="372">
        <v>6</v>
      </c>
      <c r="L9" s="372">
        <v>7</v>
      </c>
      <c r="M9" s="372">
        <v>8</v>
      </c>
      <c r="N9" s="372">
        <v>9</v>
      </c>
      <c r="O9" s="373"/>
      <c r="P9" s="372">
        <v>10</v>
      </c>
      <c r="Q9" s="374"/>
      <c r="R9" s="372">
        <v>1</v>
      </c>
      <c r="S9" s="372">
        <v>2</v>
      </c>
      <c r="T9" s="372">
        <v>3</v>
      </c>
      <c r="U9" s="372">
        <v>4</v>
      </c>
      <c r="V9" s="372">
        <v>5</v>
      </c>
      <c r="W9" s="372">
        <v>6</v>
      </c>
      <c r="X9" s="373"/>
      <c r="Y9" s="372">
        <v>7</v>
      </c>
      <c r="Z9" s="372">
        <v>8</v>
      </c>
      <c r="AA9" s="372">
        <v>9</v>
      </c>
      <c r="AB9" s="372">
        <v>10</v>
      </c>
      <c r="AC9" s="374"/>
      <c r="AD9" s="372">
        <v>1</v>
      </c>
      <c r="AE9" s="373"/>
      <c r="AF9" s="372">
        <v>2</v>
      </c>
      <c r="AG9" s="372">
        <v>3</v>
      </c>
      <c r="AH9" s="372">
        <v>4</v>
      </c>
      <c r="AI9" s="372">
        <v>5</v>
      </c>
      <c r="AJ9" s="372">
        <v>6</v>
      </c>
      <c r="AK9" s="372">
        <v>7</v>
      </c>
      <c r="AL9" s="372">
        <v>8</v>
      </c>
      <c r="AM9" s="372">
        <v>9</v>
      </c>
      <c r="AN9" s="372">
        <v>10</v>
      </c>
      <c r="AO9" s="372">
        <v>11</v>
      </c>
      <c r="AP9" s="373"/>
      <c r="AQ9" s="374"/>
      <c r="AR9" s="372">
        <v>1</v>
      </c>
      <c r="AS9" s="372">
        <v>2</v>
      </c>
      <c r="AT9" s="372">
        <v>3</v>
      </c>
      <c r="AU9" s="372">
        <v>4</v>
      </c>
      <c r="AV9" s="372">
        <v>5</v>
      </c>
      <c r="AW9" s="372">
        <v>6</v>
      </c>
      <c r="AX9" s="372">
        <v>7</v>
      </c>
      <c r="AY9" s="372">
        <v>8</v>
      </c>
      <c r="AZ9" s="372">
        <v>9</v>
      </c>
      <c r="BA9" s="372">
        <v>10</v>
      </c>
      <c r="BB9" s="375"/>
      <c r="BC9" s="202"/>
      <c r="BD9" s="187" t="s">
        <v>8</v>
      </c>
      <c r="BE9" s="220"/>
      <c r="BF9" s="200"/>
    </row>
    <row r="10" spans="1:58" s="144" customFormat="1" ht="15" thickTop="1">
      <c r="A10" s="386" t="str">
        <f>'totaal BOL niv 2 2 jr'!B18</f>
        <v>1a Rassenkennis 1</v>
      </c>
      <c r="B10" s="143"/>
      <c r="C10" s="405"/>
      <c r="D10" s="405"/>
      <c r="E10" s="406"/>
      <c r="F10" s="407"/>
      <c r="G10" s="408"/>
      <c r="H10" s="408"/>
      <c r="I10" s="408"/>
      <c r="J10" s="408"/>
      <c r="K10" s="408"/>
      <c r="L10" s="408"/>
      <c r="M10" s="408"/>
      <c r="N10" s="408"/>
      <c r="O10" s="408"/>
      <c r="P10" s="408"/>
      <c r="Q10" s="409"/>
      <c r="R10" s="408"/>
      <c r="S10" s="408"/>
      <c r="T10" s="408"/>
      <c r="U10" s="408"/>
      <c r="V10" s="408"/>
      <c r="W10" s="408"/>
      <c r="X10" s="408"/>
      <c r="Y10" s="408"/>
      <c r="Z10" s="408"/>
      <c r="AA10" s="408"/>
      <c r="AB10" s="408"/>
      <c r="AC10" s="409"/>
      <c r="AD10" s="408"/>
      <c r="AE10" s="408"/>
      <c r="AF10" s="408"/>
      <c r="AG10" s="408"/>
      <c r="AH10" s="408"/>
      <c r="AI10" s="408"/>
      <c r="AJ10" s="408"/>
      <c r="AK10" s="408"/>
      <c r="AL10" s="408"/>
      <c r="AM10" s="408"/>
      <c r="AN10" s="408"/>
      <c r="AO10" s="408"/>
      <c r="AP10" s="408"/>
      <c r="AQ10" s="409"/>
      <c r="AR10" s="408"/>
      <c r="AS10" s="408"/>
      <c r="AT10" s="408"/>
      <c r="AU10" s="408"/>
      <c r="AV10" s="408"/>
      <c r="AW10" s="408"/>
      <c r="AX10" s="408"/>
      <c r="AY10" s="408"/>
      <c r="AZ10" s="408"/>
      <c r="BA10" s="408"/>
      <c r="BB10" s="430"/>
      <c r="BC10" s="431"/>
      <c r="BD10" s="432" t="s">
        <v>8</v>
      </c>
      <c r="BE10" s="221"/>
      <c r="BF10" s="200"/>
    </row>
    <row r="11" spans="1:58" s="146" customFormat="1">
      <c r="A11" s="120"/>
      <c r="B11" s="120"/>
      <c r="C11" s="121"/>
      <c r="D11" s="121"/>
      <c r="E11" s="122"/>
      <c r="F11" s="102">
        <v>48</v>
      </c>
      <c r="G11" s="103"/>
      <c r="H11" s="103"/>
      <c r="I11" s="103"/>
      <c r="J11" s="103"/>
      <c r="K11" s="103"/>
      <c r="L11" s="103"/>
      <c r="M11" s="103"/>
      <c r="N11" s="103"/>
      <c r="O11" s="104"/>
      <c r="P11" s="103"/>
      <c r="Q11" s="376">
        <f>SUM(F11:P11)</f>
        <v>48</v>
      </c>
      <c r="R11" s="103"/>
      <c r="S11" s="103"/>
      <c r="T11" s="103"/>
      <c r="U11" s="103"/>
      <c r="V11" s="103"/>
      <c r="W11" s="103"/>
      <c r="X11" s="104"/>
      <c r="Y11" s="103"/>
      <c r="Z11" s="103"/>
      <c r="AA11" s="103"/>
      <c r="AB11" s="103"/>
      <c r="AC11" s="376">
        <f>SUM(R11:AB11)</f>
        <v>0</v>
      </c>
      <c r="AD11" s="103"/>
      <c r="AE11" s="104"/>
      <c r="AF11" s="103"/>
      <c r="AG11" s="103"/>
      <c r="AH11" s="103"/>
      <c r="AI11" s="103"/>
      <c r="AJ11" s="103"/>
      <c r="AK11" s="103"/>
      <c r="AL11" s="103"/>
      <c r="AM11" s="103"/>
      <c r="AN11" s="103"/>
      <c r="AO11" s="103"/>
      <c r="AP11" s="104"/>
      <c r="AQ11" s="376">
        <f>SUM(AD11:AP11)</f>
        <v>0</v>
      </c>
      <c r="AR11" s="103"/>
      <c r="AS11" s="103"/>
      <c r="AT11" s="103"/>
      <c r="AU11" s="103"/>
      <c r="AV11" s="103"/>
      <c r="AW11" s="103"/>
      <c r="AX11" s="103"/>
      <c r="AY11" s="103"/>
      <c r="AZ11" s="103"/>
      <c r="BA11" s="103"/>
      <c r="BB11" s="376">
        <f>SUM(AR11:BA11)</f>
        <v>0</v>
      </c>
      <c r="BC11" s="203"/>
      <c r="BD11" s="188">
        <f>SUM(Q11+AC11+AQ11+BB11)</f>
        <v>48</v>
      </c>
      <c r="BE11" s="220"/>
      <c r="BF11" s="381"/>
    </row>
    <row r="12" spans="1:58" s="13" customFormat="1">
      <c r="A12" s="120"/>
      <c r="B12" s="120"/>
      <c r="C12" s="121"/>
      <c r="D12" s="121"/>
      <c r="E12" s="122"/>
      <c r="F12" s="102"/>
      <c r="G12" s="103"/>
      <c r="H12" s="103"/>
      <c r="I12" s="103"/>
      <c r="J12" s="103"/>
      <c r="K12" s="103"/>
      <c r="L12" s="103"/>
      <c r="M12" s="103"/>
      <c r="N12" s="103"/>
      <c r="O12" s="104"/>
      <c r="P12" s="103"/>
      <c r="Q12" s="376">
        <f t="shared" ref="Q12:Q15" si="0">SUM(F12:P12)</f>
        <v>0</v>
      </c>
      <c r="R12" s="103"/>
      <c r="S12" s="103"/>
      <c r="T12" s="103"/>
      <c r="U12" s="103"/>
      <c r="V12" s="103"/>
      <c r="W12" s="103"/>
      <c r="X12" s="104"/>
      <c r="Y12" s="103"/>
      <c r="Z12" s="103"/>
      <c r="AA12" s="103"/>
      <c r="AB12" s="103"/>
      <c r="AC12" s="376">
        <f t="shared" ref="AC12:AC15" si="1">SUM(R12:AB12)</f>
        <v>0</v>
      </c>
      <c r="AD12" s="103"/>
      <c r="AE12" s="104"/>
      <c r="AF12" s="103"/>
      <c r="AG12" s="103"/>
      <c r="AH12" s="103"/>
      <c r="AI12" s="103"/>
      <c r="AJ12" s="103"/>
      <c r="AK12" s="103"/>
      <c r="AL12" s="103"/>
      <c r="AM12" s="103"/>
      <c r="AN12" s="103"/>
      <c r="AO12" s="103"/>
      <c r="AP12" s="104"/>
      <c r="AQ12" s="376">
        <f t="shared" ref="AQ12:AQ15" si="2">SUM(AD12:AP12)</f>
        <v>0</v>
      </c>
      <c r="AR12" s="103"/>
      <c r="AS12" s="103"/>
      <c r="AT12" s="103"/>
      <c r="AU12" s="103"/>
      <c r="AV12" s="103"/>
      <c r="AW12" s="103"/>
      <c r="AX12" s="103"/>
      <c r="AY12" s="103"/>
      <c r="AZ12" s="103"/>
      <c r="BA12" s="103"/>
      <c r="BB12" s="376">
        <f t="shared" ref="BB12:BB15" si="3">SUM(AR12:BA12)</f>
        <v>0</v>
      </c>
      <c r="BC12" s="203"/>
      <c r="BD12" s="188">
        <f t="shared" ref="BD12:BD15" si="4">SUM(Q12+AC12+AQ12+BB12)</f>
        <v>0</v>
      </c>
      <c r="BE12" s="220"/>
      <c r="BF12" s="381"/>
    </row>
    <row r="13" spans="1:58" s="13" customFormat="1" ht="15" customHeight="1">
      <c r="A13" s="120"/>
      <c r="B13" s="120"/>
      <c r="C13" s="121"/>
      <c r="D13" s="121"/>
      <c r="E13" s="122"/>
      <c r="F13" s="102"/>
      <c r="G13" s="103"/>
      <c r="H13" s="103"/>
      <c r="I13" s="103"/>
      <c r="J13" s="103"/>
      <c r="K13" s="103"/>
      <c r="L13" s="103"/>
      <c r="M13" s="103"/>
      <c r="N13" s="103"/>
      <c r="O13" s="104"/>
      <c r="P13" s="103"/>
      <c r="Q13" s="376">
        <f t="shared" si="0"/>
        <v>0</v>
      </c>
      <c r="R13" s="103"/>
      <c r="S13" s="103"/>
      <c r="T13" s="103"/>
      <c r="U13" s="103"/>
      <c r="V13" s="103"/>
      <c r="W13" s="103"/>
      <c r="X13" s="104"/>
      <c r="Y13" s="103"/>
      <c r="Z13" s="103"/>
      <c r="AA13" s="103"/>
      <c r="AB13" s="103"/>
      <c r="AC13" s="376">
        <f t="shared" si="1"/>
        <v>0</v>
      </c>
      <c r="AD13" s="103"/>
      <c r="AE13" s="104"/>
      <c r="AF13" s="103"/>
      <c r="AG13" s="103"/>
      <c r="AH13" s="103"/>
      <c r="AI13" s="103"/>
      <c r="AJ13" s="103"/>
      <c r="AK13" s="103"/>
      <c r="AL13" s="103"/>
      <c r="AM13" s="103"/>
      <c r="AN13" s="103"/>
      <c r="AO13" s="103"/>
      <c r="AP13" s="104"/>
      <c r="AQ13" s="376">
        <f t="shared" si="2"/>
        <v>0</v>
      </c>
      <c r="AR13" s="103"/>
      <c r="AS13" s="103"/>
      <c r="AT13" s="103"/>
      <c r="AU13" s="103"/>
      <c r="AV13" s="103"/>
      <c r="AW13" s="103"/>
      <c r="AX13" s="103"/>
      <c r="AY13" s="103"/>
      <c r="AZ13" s="103"/>
      <c r="BA13" s="103"/>
      <c r="BB13" s="376">
        <f t="shared" si="3"/>
        <v>0</v>
      </c>
      <c r="BC13" s="203"/>
      <c r="BD13" s="188">
        <f t="shared" si="4"/>
        <v>0</v>
      </c>
      <c r="BE13" s="220"/>
      <c r="BF13" s="381"/>
    </row>
    <row r="14" spans="1:58" s="13" customFormat="1">
      <c r="A14" s="120"/>
      <c r="B14" s="120"/>
      <c r="C14" s="123"/>
      <c r="D14" s="123"/>
      <c r="E14" s="124"/>
      <c r="F14" s="102"/>
      <c r="G14" s="103"/>
      <c r="H14" s="103"/>
      <c r="I14" s="103"/>
      <c r="J14" s="103"/>
      <c r="K14" s="103"/>
      <c r="L14" s="103"/>
      <c r="M14" s="103"/>
      <c r="N14" s="103"/>
      <c r="O14" s="104"/>
      <c r="P14" s="103"/>
      <c r="Q14" s="376">
        <f t="shared" si="0"/>
        <v>0</v>
      </c>
      <c r="R14" s="103"/>
      <c r="S14" s="103"/>
      <c r="T14" s="103"/>
      <c r="U14" s="103"/>
      <c r="V14" s="103"/>
      <c r="W14" s="103"/>
      <c r="X14" s="104"/>
      <c r="Y14" s="103"/>
      <c r="Z14" s="103"/>
      <c r="AA14" s="103"/>
      <c r="AB14" s="103"/>
      <c r="AC14" s="376">
        <f t="shared" si="1"/>
        <v>0</v>
      </c>
      <c r="AD14" s="103"/>
      <c r="AE14" s="104"/>
      <c r="AF14" s="103"/>
      <c r="AG14" s="103"/>
      <c r="AH14" s="103"/>
      <c r="AI14" s="103"/>
      <c r="AJ14" s="103"/>
      <c r="AK14" s="103"/>
      <c r="AL14" s="103"/>
      <c r="AM14" s="103"/>
      <c r="AN14" s="103"/>
      <c r="AO14" s="103"/>
      <c r="AP14" s="104"/>
      <c r="AQ14" s="376">
        <f t="shared" si="2"/>
        <v>0</v>
      </c>
      <c r="AR14" s="103"/>
      <c r="AS14" s="103"/>
      <c r="AT14" s="103"/>
      <c r="AU14" s="103"/>
      <c r="AV14" s="103"/>
      <c r="AW14" s="103"/>
      <c r="AX14" s="103"/>
      <c r="AY14" s="103"/>
      <c r="AZ14" s="103"/>
      <c r="BA14" s="103"/>
      <c r="BB14" s="376">
        <f t="shared" si="3"/>
        <v>0</v>
      </c>
      <c r="BC14" s="203"/>
      <c r="BD14" s="188">
        <f t="shared" si="4"/>
        <v>0</v>
      </c>
      <c r="BE14" s="220"/>
      <c r="BF14" s="381"/>
    </row>
    <row r="15" spans="1:58" s="13" customFormat="1">
      <c r="A15" s="120"/>
      <c r="B15" s="125"/>
      <c r="C15" s="122"/>
      <c r="D15" s="122"/>
      <c r="E15" s="122"/>
      <c r="F15" s="102"/>
      <c r="G15" s="103"/>
      <c r="H15" s="103"/>
      <c r="I15" s="103"/>
      <c r="J15" s="103"/>
      <c r="K15" s="103"/>
      <c r="L15" s="103"/>
      <c r="M15" s="103"/>
      <c r="N15" s="103"/>
      <c r="O15" s="104"/>
      <c r="P15" s="103"/>
      <c r="Q15" s="376">
        <f t="shared" si="0"/>
        <v>0</v>
      </c>
      <c r="R15" s="103"/>
      <c r="S15" s="103"/>
      <c r="T15" s="103"/>
      <c r="U15" s="103"/>
      <c r="V15" s="103"/>
      <c r="W15" s="103"/>
      <c r="X15" s="104"/>
      <c r="Y15" s="103"/>
      <c r="Z15" s="103"/>
      <c r="AA15" s="103"/>
      <c r="AB15" s="103"/>
      <c r="AC15" s="376">
        <f t="shared" si="1"/>
        <v>0</v>
      </c>
      <c r="AD15" s="103"/>
      <c r="AE15" s="104"/>
      <c r="AF15" s="103"/>
      <c r="AG15" s="103"/>
      <c r="AH15" s="103"/>
      <c r="AI15" s="103"/>
      <c r="AJ15" s="103"/>
      <c r="AK15" s="103"/>
      <c r="AL15" s="103"/>
      <c r="AM15" s="103"/>
      <c r="AN15" s="103"/>
      <c r="AO15" s="103"/>
      <c r="AP15" s="104"/>
      <c r="AQ15" s="376">
        <f t="shared" si="2"/>
        <v>0</v>
      </c>
      <c r="AR15" s="103"/>
      <c r="AS15" s="103"/>
      <c r="AT15" s="103"/>
      <c r="AU15" s="103"/>
      <c r="AV15" s="103"/>
      <c r="AW15" s="103"/>
      <c r="AX15" s="103"/>
      <c r="AY15" s="103"/>
      <c r="AZ15" s="103"/>
      <c r="BA15" s="103"/>
      <c r="BB15" s="376">
        <f t="shared" si="3"/>
        <v>0</v>
      </c>
      <c r="BC15" s="203"/>
      <c r="BD15" s="188">
        <f t="shared" si="4"/>
        <v>0</v>
      </c>
      <c r="BE15" s="220"/>
      <c r="BF15" s="381"/>
    </row>
    <row r="16" spans="1:58" s="13" customFormat="1" ht="15.75" thickBot="1">
      <c r="A16" s="387" t="s">
        <v>1</v>
      </c>
      <c r="B16" s="147"/>
      <c r="C16" s="148"/>
      <c r="D16" s="148"/>
      <c r="E16" s="149"/>
      <c r="F16" s="105"/>
      <c r="G16" s="106"/>
      <c r="H16" s="106"/>
      <c r="I16" s="106"/>
      <c r="J16" s="106"/>
      <c r="K16" s="106"/>
      <c r="L16" s="106"/>
      <c r="M16" s="106"/>
      <c r="N16" s="106"/>
      <c r="O16" s="107"/>
      <c r="P16" s="106"/>
      <c r="Q16" s="377">
        <f>SUBTOTAL(9,Q11:Q15)</f>
        <v>48</v>
      </c>
      <c r="R16" s="106"/>
      <c r="S16" s="106"/>
      <c r="T16" s="106"/>
      <c r="U16" s="106"/>
      <c r="V16" s="106"/>
      <c r="W16" s="106"/>
      <c r="X16" s="107"/>
      <c r="Y16" s="106"/>
      <c r="Z16" s="106"/>
      <c r="AA16" s="106"/>
      <c r="AB16" s="106"/>
      <c r="AC16" s="377">
        <f>SUBTOTAL(9,AC11:AC15)</f>
        <v>0</v>
      </c>
      <c r="AD16" s="106"/>
      <c r="AE16" s="107"/>
      <c r="AF16" s="106"/>
      <c r="AG16" s="106"/>
      <c r="AH16" s="106"/>
      <c r="AI16" s="106"/>
      <c r="AJ16" s="106"/>
      <c r="AK16" s="106"/>
      <c r="AL16" s="106"/>
      <c r="AM16" s="106"/>
      <c r="AN16" s="106"/>
      <c r="AO16" s="106"/>
      <c r="AP16" s="107"/>
      <c r="AQ16" s="377">
        <f>SUBTOTAL(9,AQ11:AQ15)</f>
        <v>0</v>
      </c>
      <c r="AR16" s="106"/>
      <c r="AS16" s="106"/>
      <c r="AT16" s="106"/>
      <c r="AU16" s="106"/>
      <c r="AV16" s="106"/>
      <c r="AW16" s="106"/>
      <c r="AX16" s="106"/>
      <c r="AY16" s="106"/>
      <c r="AZ16" s="106"/>
      <c r="BA16" s="106"/>
      <c r="BB16" s="377">
        <f>SUBTOTAL(9,BB11:BB15)</f>
        <v>0</v>
      </c>
      <c r="BC16" s="204"/>
      <c r="BD16" s="189">
        <f>SUBTOTAL(9,BD11:BD15)</f>
        <v>48</v>
      </c>
      <c r="BE16" s="222">
        <f>'totaal BOL niv 2 2 jr'!C18</f>
        <v>0</v>
      </c>
      <c r="BF16" s="381"/>
    </row>
    <row r="17" spans="1:58" s="13" customFormat="1" ht="15" thickTop="1">
      <c r="A17" s="388" t="str">
        <f>'totaal BOL niv 2 2 jr'!B19</f>
        <v>1b Hygiene</v>
      </c>
      <c r="B17" s="152"/>
      <c r="C17" s="410"/>
      <c r="D17" s="410"/>
      <c r="E17" s="410"/>
      <c r="F17" s="411"/>
      <c r="G17" s="412"/>
      <c r="H17" s="412"/>
      <c r="I17" s="412"/>
      <c r="J17" s="412"/>
      <c r="K17" s="412"/>
      <c r="L17" s="412"/>
      <c r="M17" s="412"/>
      <c r="N17" s="412"/>
      <c r="O17" s="412"/>
      <c r="P17" s="412"/>
      <c r="Q17" s="413"/>
      <c r="R17" s="412"/>
      <c r="S17" s="412"/>
      <c r="T17" s="412"/>
      <c r="U17" s="412"/>
      <c r="V17" s="412"/>
      <c r="W17" s="412"/>
      <c r="X17" s="412"/>
      <c r="Y17" s="412"/>
      <c r="Z17" s="412"/>
      <c r="AA17" s="412"/>
      <c r="AB17" s="412"/>
      <c r="AC17" s="413"/>
      <c r="AD17" s="412"/>
      <c r="AE17" s="412"/>
      <c r="AF17" s="412"/>
      <c r="AG17" s="412"/>
      <c r="AH17" s="412"/>
      <c r="AI17" s="412"/>
      <c r="AJ17" s="412"/>
      <c r="AK17" s="412"/>
      <c r="AL17" s="412"/>
      <c r="AM17" s="412"/>
      <c r="AN17" s="412"/>
      <c r="AO17" s="412"/>
      <c r="AP17" s="412"/>
      <c r="AQ17" s="413"/>
      <c r="AR17" s="412"/>
      <c r="AS17" s="412"/>
      <c r="AT17" s="412"/>
      <c r="AU17" s="412"/>
      <c r="AV17" s="412"/>
      <c r="AW17" s="412"/>
      <c r="AX17" s="412"/>
      <c r="AY17" s="412"/>
      <c r="AZ17" s="412"/>
      <c r="BA17" s="412"/>
      <c r="BB17" s="413"/>
      <c r="BC17" s="429"/>
      <c r="BD17" s="428" t="s">
        <v>8</v>
      </c>
      <c r="BE17" s="220"/>
      <c r="BF17" s="382"/>
    </row>
    <row r="18" spans="1:58" s="13" customFormat="1">
      <c r="A18" s="120"/>
      <c r="B18" s="125"/>
      <c r="C18" s="122"/>
      <c r="D18" s="122"/>
      <c r="E18" s="122"/>
      <c r="F18" s="102">
        <v>55</v>
      </c>
      <c r="G18" s="103"/>
      <c r="H18" s="103"/>
      <c r="I18" s="103"/>
      <c r="J18" s="103"/>
      <c r="K18" s="103"/>
      <c r="L18" s="103"/>
      <c r="M18" s="103"/>
      <c r="N18" s="103"/>
      <c r="O18" s="104"/>
      <c r="P18" s="103"/>
      <c r="Q18" s="376">
        <f>SUM(F18:P18)</f>
        <v>55</v>
      </c>
      <c r="R18" s="103"/>
      <c r="S18" s="103"/>
      <c r="T18" s="103"/>
      <c r="U18" s="103"/>
      <c r="V18" s="103"/>
      <c r="W18" s="103"/>
      <c r="X18" s="104"/>
      <c r="Y18" s="103"/>
      <c r="Z18" s="103"/>
      <c r="AA18" s="103"/>
      <c r="AB18" s="103"/>
      <c r="AC18" s="376">
        <f>SUM(R18:AB18)</f>
        <v>0</v>
      </c>
      <c r="AD18" s="103"/>
      <c r="AE18" s="104"/>
      <c r="AF18" s="103"/>
      <c r="AG18" s="103"/>
      <c r="AH18" s="103"/>
      <c r="AI18" s="103"/>
      <c r="AJ18" s="103"/>
      <c r="AK18" s="103"/>
      <c r="AL18" s="103"/>
      <c r="AM18" s="103"/>
      <c r="AN18" s="103"/>
      <c r="AO18" s="103"/>
      <c r="AP18" s="104"/>
      <c r="AQ18" s="376">
        <f>SUM(AD18:AP18)</f>
        <v>0</v>
      </c>
      <c r="AR18" s="103"/>
      <c r="AS18" s="103"/>
      <c r="AT18" s="103"/>
      <c r="AU18" s="103"/>
      <c r="AV18" s="103"/>
      <c r="AW18" s="103"/>
      <c r="AX18" s="103"/>
      <c r="AY18" s="103"/>
      <c r="AZ18" s="103"/>
      <c r="BA18" s="103"/>
      <c r="BB18" s="376">
        <f>SUM(AR18:BA18)</f>
        <v>0</v>
      </c>
      <c r="BC18" s="203"/>
      <c r="BD18" s="188">
        <f t="shared" ref="BD18:BD22" si="5">SUM(Q18+AC18+AQ18+BB18)</f>
        <v>55</v>
      </c>
      <c r="BE18" s="220"/>
      <c r="BF18" s="381"/>
    </row>
    <row r="19" spans="1:58" s="13" customFormat="1">
      <c r="A19" s="120"/>
      <c r="B19" s="125"/>
      <c r="C19" s="122"/>
      <c r="D19" s="122"/>
      <c r="E19" s="122"/>
      <c r="F19" s="102"/>
      <c r="G19" s="103"/>
      <c r="H19" s="103"/>
      <c r="I19" s="103"/>
      <c r="J19" s="103"/>
      <c r="K19" s="103"/>
      <c r="L19" s="103"/>
      <c r="M19" s="103"/>
      <c r="N19" s="103"/>
      <c r="O19" s="104"/>
      <c r="P19" s="103"/>
      <c r="Q19" s="376">
        <f>SUM(F19:P19)</f>
        <v>0</v>
      </c>
      <c r="R19" s="103"/>
      <c r="S19" s="103"/>
      <c r="T19" s="103"/>
      <c r="U19" s="103"/>
      <c r="V19" s="103"/>
      <c r="W19" s="103"/>
      <c r="X19" s="104"/>
      <c r="Y19" s="103"/>
      <c r="Z19" s="103"/>
      <c r="AA19" s="103"/>
      <c r="AB19" s="103"/>
      <c r="AC19" s="376">
        <f>SUM(R19:AB19)</f>
        <v>0</v>
      </c>
      <c r="AD19" s="103"/>
      <c r="AE19" s="104"/>
      <c r="AF19" s="103"/>
      <c r="AG19" s="103"/>
      <c r="AH19" s="103"/>
      <c r="AI19" s="103"/>
      <c r="AJ19" s="103"/>
      <c r="AK19" s="103"/>
      <c r="AL19" s="103"/>
      <c r="AM19" s="103"/>
      <c r="AN19" s="103"/>
      <c r="AO19" s="103"/>
      <c r="AP19" s="104"/>
      <c r="AQ19" s="376">
        <f>SUM(AD19:AP19)</f>
        <v>0</v>
      </c>
      <c r="AR19" s="103"/>
      <c r="AS19" s="103"/>
      <c r="AT19" s="103"/>
      <c r="AU19" s="103"/>
      <c r="AV19" s="103"/>
      <c r="AW19" s="103"/>
      <c r="AX19" s="103"/>
      <c r="AY19" s="103"/>
      <c r="AZ19" s="103"/>
      <c r="BA19" s="103"/>
      <c r="BB19" s="376">
        <f>SUM(AR19:BA19)</f>
        <v>0</v>
      </c>
      <c r="BC19" s="203"/>
      <c r="BD19" s="188">
        <f t="shared" si="5"/>
        <v>0</v>
      </c>
      <c r="BE19" s="220"/>
      <c r="BF19" s="381"/>
    </row>
    <row r="20" spans="1:58" s="13" customFormat="1">
      <c r="A20" s="120"/>
      <c r="B20" s="125"/>
      <c r="C20" s="122"/>
      <c r="D20" s="122"/>
      <c r="E20" s="122"/>
      <c r="F20" s="108"/>
      <c r="G20" s="109"/>
      <c r="H20" s="109"/>
      <c r="I20" s="109"/>
      <c r="J20" s="109"/>
      <c r="K20" s="109"/>
      <c r="L20" s="109"/>
      <c r="M20" s="109"/>
      <c r="N20" s="109"/>
      <c r="O20" s="110"/>
      <c r="P20" s="109"/>
      <c r="Q20" s="376">
        <f>SUM(F20:P20)</f>
        <v>0</v>
      </c>
      <c r="R20" s="109"/>
      <c r="S20" s="109"/>
      <c r="T20" s="109"/>
      <c r="U20" s="109"/>
      <c r="V20" s="109"/>
      <c r="W20" s="109"/>
      <c r="X20" s="110"/>
      <c r="Y20" s="109"/>
      <c r="Z20" s="109"/>
      <c r="AA20" s="109"/>
      <c r="AB20" s="109"/>
      <c r="AC20" s="376">
        <f>SUM(R20:AB20)</f>
        <v>0</v>
      </c>
      <c r="AD20" s="109"/>
      <c r="AE20" s="110"/>
      <c r="AF20" s="109"/>
      <c r="AG20" s="109"/>
      <c r="AH20" s="109"/>
      <c r="AI20" s="109"/>
      <c r="AJ20" s="109"/>
      <c r="AK20" s="109"/>
      <c r="AL20" s="109"/>
      <c r="AM20" s="109"/>
      <c r="AN20" s="109"/>
      <c r="AO20" s="109"/>
      <c r="AP20" s="110"/>
      <c r="AQ20" s="376">
        <f>SUM(AD20:AP20)</f>
        <v>0</v>
      </c>
      <c r="AR20" s="109"/>
      <c r="AS20" s="109"/>
      <c r="AT20" s="109"/>
      <c r="AU20" s="109"/>
      <c r="AV20" s="109"/>
      <c r="AW20" s="109"/>
      <c r="AX20" s="109"/>
      <c r="AY20" s="109"/>
      <c r="AZ20" s="109"/>
      <c r="BA20" s="109"/>
      <c r="BB20" s="376">
        <f>SUM(AR20:BA20)</f>
        <v>0</v>
      </c>
      <c r="BC20" s="205"/>
      <c r="BD20" s="188">
        <f t="shared" si="5"/>
        <v>0</v>
      </c>
      <c r="BE20" s="220"/>
      <c r="BF20" s="381"/>
    </row>
    <row r="21" spans="1:58" s="13" customFormat="1">
      <c r="A21" s="120"/>
      <c r="B21" s="125"/>
      <c r="C21" s="122"/>
      <c r="D21" s="122"/>
      <c r="E21" s="122"/>
      <c r="F21" s="108"/>
      <c r="G21" s="109"/>
      <c r="H21" s="109"/>
      <c r="I21" s="109"/>
      <c r="J21" s="109"/>
      <c r="K21" s="109"/>
      <c r="L21" s="109"/>
      <c r="M21" s="109"/>
      <c r="N21" s="109"/>
      <c r="O21" s="110"/>
      <c r="P21" s="109"/>
      <c r="Q21" s="376">
        <f>SUM(F21:P21)</f>
        <v>0</v>
      </c>
      <c r="R21" s="109"/>
      <c r="S21" s="109"/>
      <c r="T21" s="109"/>
      <c r="U21" s="109"/>
      <c r="V21" s="109"/>
      <c r="W21" s="109"/>
      <c r="X21" s="110"/>
      <c r="Y21" s="109"/>
      <c r="Z21" s="109"/>
      <c r="AA21" s="109"/>
      <c r="AB21" s="109"/>
      <c r="AC21" s="376">
        <f>SUM(R21:AB21)</f>
        <v>0</v>
      </c>
      <c r="AD21" s="109"/>
      <c r="AE21" s="110"/>
      <c r="AF21" s="109"/>
      <c r="AG21" s="109"/>
      <c r="AH21" s="109"/>
      <c r="AI21" s="109"/>
      <c r="AJ21" s="109"/>
      <c r="AK21" s="109"/>
      <c r="AL21" s="109"/>
      <c r="AM21" s="109"/>
      <c r="AN21" s="109"/>
      <c r="AO21" s="109"/>
      <c r="AP21" s="110"/>
      <c r="AQ21" s="376">
        <f>SUM(AD21:AP21)</f>
        <v>0</v>
      </c>
      <c r="AR21" s="109"/>
      <c r="AS21" s="109"/>
      <c r="AT21" s="109"/>
      <c r="AU21" s="109"/>
      <c r="AV21" s="109"/>
      <c r="AW21" s="109"/>
      <c r="AX21" s="109"/>
      <c r="AY21" s="109"/>
      <c r="AZ21" s="109"/>
      <c r="BA21" s="109"/>
      <c r="BB21" s="376">
        <f>SUM(AR21:BA21)</f>
        <v>0</v>
      </c>
      <c r="BC21" s="205"/>
      <c r="BD21" s="188">
        <f t="shared" si="5"/>
        <v>0</v>
      </c>
      <c r="BE21" s="220"/>
      <c r="BF21" s="381"/>
    </row>
    <row r="22" spans="1:58" s="13" customFormat="1">
      <c r="A22" s="120"/>
      <c r="B22" s="125"/>
      <c r="C22" s="122"/>
      <c r="D22" s="122"/>
      <c r="E22" s="122"/>
      <c r="F22" s="108"/>
      <c r="G22" s="109"/>
      <c r="H22" s="109"/>
      <c r="I22" s="109"/>
      <c r="J22" s="109"/>
      <c r="K22" s="109"/>
      <c r="L22" s="109"/>
      <c r="M22" s="109"/>
      <c r="N22" s="109"/>
      <c r="O22" s="110"/>
      <c r="P22" s="109"/>
      <c r="Q22" s="376">
        <f>SUM(F22:P22)</f>
        <v>0</v>
      </c>
      <c r="R22" s="109"/>
      <c r="S22" s="109"/>
      <c r="T22" s="109"/>
      <c r="U22" s="109"/>
      <c r="V22" s="109"/>
      <c r="W22" s="109"/>
      <c r="X22" s="110"/>
      <c r="Y22" s="109"/>
      <c r="Z22" s="109"/>
      <c r="AA22" s="109"/>
      <c r="AB22" s="109"/>
      <c r="AC22" s="376">
        <f>SUM(R22:AB22)</f>
        <v>0</v>
      </c>
      <c r="AD22" s="109"/>
      <c r="AE22" s="110"/>
      <c r="AF22" s="109"/>
      <c r="AG22" s="109"/>
      <c r="AH22" s="109"/>
      <c r="AI22" s="109"/>
      <c r="AJ22" s="109"/>
      <c r="AK22" s="109"/>
      <c r="AL22" s="109"/>
      <c r="AM22" s="109"/>
      <c r="AN22" s="109"/>
      <c r="AO22" s="109"/>
      <c r="AP22" s="110"/>
      <c r="AQ22" s="376">
        <f>SUM(AD22:AP22)</f>
        <v>0</v>
      </c>
      <c r="AR22" s="109"/>
      <c r="AS22" s="109"/>
      <c r="AT22" s="109"/>
      <c r="AU22" s="109"/>
      <c r="AV22" s="109"/>
      <c r="AW22" s="109"/>
      <c r="AX22" s="109"/>
      <c r="AY22" s="109"/>
      <c r="AZ22" s="109"/>
      <c r="BA22" s="109"/>
      <c r="BB22" s="376">
        <f>SUM(AR22:BA22)</f>
        <v>0</v>
      </c>
      <c r="BC22" s="205"/>
      <c r="BD22" s="188">
        <f t="shared" si="5"/>
        <v>0</v>
      </c>
      <c r="BE22" s="220"/>
      <c r="BF22" s="381"/>
    </row>
    <row r="23" spans="1:58" s="13" customFormat="1" ht="15.75" thickBot="1">
      <c r="A23" s="387" t="s">
        <v>1</v>
      </c>
      <c r="B23" s="153"/>
      <c r="C23" s="154"/>
      <c r="D23" s="154"/>
      <c r="E23" s="154"/>
      <c r="F23" s="105"/>
      <c r="G23" s="106"/>
      <c r="H23" s="106"/>
      <c r="I23" s="106"/>
      <c r="J23" s="106"/>
      <c r="K23" s="106"/>
      <c r="L23" s="106"/>
      <c r="M23" s="106"/>
      <c r="N23" s="106"/>
      <c r="O23" s="107"/>
      <c r="P23" s="106"/>
      <c r="Q23" s="377">
        <f>SUBTOTAL(9,Q18:Q22)</f>
        <v>55</v>
      </c>
      <c r="R23" s="106"/>
      <c r="S23" s="106"/>
      <c r="T23" s="106"/>
      <c r="U23" s="106"/>
      <c r="V23" s="106"/>
      <c r="W23" s="106"/>
      <c r="X23" s="107"/>
      <c r="Y23" s="106"/>
      <c r="Z23" s="106"/>
      <c r="AA23" s="106"/>
      <c r="AB23" s="106"/>
      <c r="AC23" s="377">
        <f>SUBTOTAL(9,AC18:AC22)</f>
        <v>0</v>
      </c>
      <c r="AD23" s="106"/>
      <c r="AE23" s="107"/>
      <c r="AF23" s="106"/>
      <c r="AG23" s="106"/>
      <c r="AH23" s="106"/>
      <c r="AI23" s="106"/>
      <c r="AJ23" s="106"/>
      <c r="AK23" s="106"/>
      <c r="AL23" s="106"/>
      <c r="AM23" s="106"/>
      <c r="AN23" s="106"/>
      <c r="AO23" s="106"/>
      <c r="AP23" s="107"/>
      <c r="AQ23" s="377">
        <f>SUBTOTAL(9,AQ18:AQ22)</f>
        <v>0</v>
      </c>
      <c r="AR23" s="106"/>
      <c r="AS23" s="106"/>
      <c r="AT23" s="106"/>
      <c r="AU23" s="106"/>
      <c r="AV23" s="106"/>
      <c r="AW23" s="106"/>
      <c r="AX23" s="106"/>
      <c r="AY23" s="106"/>
      <c r="AZ23" s="106"/>
      <c r="BA23" s="106"/>
      <c r="BB23" s="377">
        <f>SUBTOTAL(9,BB18:BB22)</f>
        <v>0</v>
      </c>
      <c r="BC23" s="206"/>
      <c r="BD23" s="189">
        <f>SUBTOTAL(9,BD18:BD22)</f>
        <v>55</v>
      </c>
      <c r="BE23" s="222">
        <f>'totaal BOL niv 2 2 jr'!C19</f>
        <v>0</v>
      </c>
      <c r="BF23" s="381"/>
    </row>
    <row r="24" spans="1:58" s="13" customFormat="1" ht="15" thickTop="1">
      <c r="A24" s="388" t="str">
        <f>'totaal BOL niv 2 2 jr'!B20</f>
        <v>1c Voeding 1</v>
      </c>
      <c r="B24" s="152"/>
      <c r="C24" s="410"/>
      <c r="D24" s="410"/>
      <c r="E24" s="410"/>
      <c r="F24" s="411"/>
      <c r="G24" s="412"/>
      <c r="H24" s="412"/>
      <c r="I24" s="412"/>
      <c r="J24" s="412"/>
      <c r="K24" s="412"/>
      <c r="L24" s="412"/>
      <c r="M24" s="412"/>
      <c r="N24" s="412"/>
      <c r="O24" s="412"/>
      <c r="P24" s="412"/>
      <c r="Q24" s="413"/>
      <c r="R24" s="412"/>
      <c r="S24" s="412"/>
      <c r="T24" s="412"/>
      <c r="U24" s="412"/>
      <c r="V24" s="412"/>
      <c r="W24" s="412"/>
      <c r="X24" s="412"/>
      <c r="Y24" s="412"/>
      <c r="Z24" s="412"/>
      <c r="AA24" s="412"/>
      <c r="AB24" s="412"/>
      <c r="AC24" s="413"/>
      <c r="AD24" s="412"/>
      <c r="AE24" s="412"/>
      <c r="AF24" s="412"/>
      <c r="AG24" s="412"/>
      <c r="AH24" s="412"/>
      <c r="AI24" s="412"/>
      <c r="AJ24" s="412"/>
      <c r="AK24" s="412"/>
      <c r="AL24" s="412"/>
      <c r="AM24" s="412"/>
      <c r="AN24" s="412"/>
      <c r="AO24" s="412"/>
      <c r="AP24" s="412"/>
      <c r="AQ24" s="413"/>
      <c r="AR24" s="412"/>
      <c r="AS24" s="412"/>
      <c r="AT24" s="412"/>
      <c r="AU24" s="412"/>
      <c r="AV24" s="412"/>
      <c r="AW24" s="412"/>
      <c r="AX24" s="412"/>
      <c r="AY24" s="412"/>
      <c r="AZ24" s="412"/>
      <c r="BA24" s="412"/>
      <c r="BB24" s="413"/>
      <c r="BC24" s="429"/>
      <c r="BD24" s="428" t="s">
        <v>8</v>
      </c>
      <c r="BE24" s="220"/>
      <c r="BF24" s="382"/>
    </row>
    <row r="25" spans="1:58" s="13" customFormat="1">
      <c r="A25" s="120"/>
      <c r="B25" s="125"/>
      <c r="C25" s="122"/>
      <c r="D25" s="122"/>
      <c r="E25" s="122"/>
      <c r="F25" s="102">
        <v>45</v>
      </c>
      <c r="G25" s="103"/>
      <c r="H25" s="103"/>
      <c r="I25" s="103"/>
      <c r="J25" s="103"/>
      <c r="K25" s="103"/>
      <c r="L25" s="103"/>
      <c r="M25" s="103"/>
      <c r="N25" s="103"/>
      <c r="O25" s="104"/>
      <c r="P25" s="103"/>
      <c r="Q25" s="376">
        <f>SUM(F25:P25)</f>
        <v>45</v>
      </c>
      <c r="R25" s="103"/>
      <c r="S25" s="103"/>
      <c r="T25" s="103"/>
      <c r="U25" s="103"/>
      <c r="V25" s="103"/>
      <c r="W25" s="103"/>
      <c r="X25" s="104"/>
      <c r="Y25" s="103"/>
      <c r="Z25" s="103"/>
      <c r="AA25" s="103"/>
      <c r="AB25" s="103"/>
      <c r="AC25" s="376">
        <f>SUM(R25:AB25)</f>
        <v>0</v>
      </c>
      <c r="AD25" s="103"/>
      <c r="AE25" s="104"/>
      <c r="AF25" s="103"/>
      <c r="AG25" s="103"/>
      <c r="AH25" s="103"/>
      <c r="AI25" s="103"/>
      <c r="AJ25" s="103"/>
      <c r="AK25" s="103"/>
      <c r="AL25" s="103"/>
      <c r="AM25" s="103"/>
      <c r="AN25" s="103"/>
      <c r="AO25" s="103"/>
      <c r="AP25" s="104"/>
      <c r="AQ25" s="376">
        <f>SUM(AD25:AP25)</f>
        <v>0</v>
      </c>
      <c r="AR25" s="103"/>
      <c r="AS25" s="103"/>
      <c r="AT25" s="103"/>
      <c r="AU25" s="103"/>
      <c r="AV25" s="103"/>
      <c r="AW25" s="103"/>
      <c r="AX25" s="103"/>
      <c r="AY25" s="103"/>
      <c r="AZ25" s="103"/>
      <c r="BA25" s="103"/>
      <c r="BB25" s="376">
        <f>SUM(AR25:BA25)</f>
        <v>0</v>
      </c>
      <c r="BC25" s="203"/>
      <c r="BD25" s="188">
        <f t="shared" ref="BD25:BD29" si="6">SUM(Q25+AC25+AQ25+BB25)</f>
        <v>45</v>
      </c>
      <c r="BE25" s="220"/>
      <c r="BF25" s="381"/>
    </row>
    <row r="26" spans="1:58" s="13" customFormat="1">
      <c r="A26" s="120"/>
      <c r="B26" s="125"/>
      <c r="C26" s="122"/>
      <c r="D26" s="122"/>
      <c r="E26" s="122"/>
      <c r="F26" s="102"/>
      <c r="G26" s="103"/>
      <c r="H26" s="103"/>
      <c r="I26" s="103"/>
      <c r="J26" s="103"/>
      <c r="K26" s="103"/>
      <c r="L26" s="103"/>
      <c r="M26" s="103"/>
      <c r="N26" s="103"/>
      <c r="O26" s="104"/>
      <c r="P26" s="103"/>
      <c r="Q26" s="376">
        <f>SUM(F26:P26)</f>
        <v>0</v>
      </c>
      <c r="R26" s="103"/>
      <c r="S26" s="103"/>
      <c r="T26" s="103"/>
      <c r="U26" s="103"/>
      <c r="V26" s="103"/>
      <c r="W26" s="103"/>
      <c r="X26" s="104"/>
      <c r="Y26" s="103"/>
      <c r="Z26" s="103"/>
      <c r="AA26" s="103"/>
      <c r="AB26" s="103"/>
      <c r="AC26" s="376">
        <f>SUM(R26:AB26)</f>
        <v>0</v>
      </c>
      <c r="AD26" s="103"/>
      <c r="AE26" s="104"/>
      <c r="AF26" s="103"/>
      <c r="AG26" s="103"/>
      <c r="AH26" s="103"/>
      <c r="AI26" s="103"/>
      <c r="AJ26" s="103"/>
      <c r="AK26" s="103"/>
      <c r="AL26" s="103"/>
      <c r="AM26" s="103"/>
      <c r="AN26" s="103"/>
      <c r="AO26" s="103"/>
      <c r="AP26" s="104"/>
      <c r="AQ26" s="376">
        <f>SUM(AD26:AP26)</f>
        <v>0</v>
      </c>
      <c r="AR26" s="103"/>
      <c r="AS26" s="103"/>
      <c r="AT26" s="103"/>
      <c r="AU26" s="103"/>
      <c r="AV26" s="103"/>
      <c r="AW26" s="103"/>
      <c r="AX26" s="103"/>
      <c r="AY26" s="103"/>
      <c r="AZ26" s="103"/>
      <c r="BA26" s="103"/>
      <c r="BB26" s="376">
        <f>SUM(AR26:BA26)</f>
        <v>0</v>
      </c>
      <c r="BC26" s="203"/>
      <c r="BD26" s="188">
        <f t="shared" si="6"/>
        <v>0</v>
      </c>
      <c r="BE26" s="220"/>
      <c r="BF26" s="381"/>
    </row>
    <row r="27" spans="1:58" s="13" customFormat="1">
      <c r="A27" s="120"/>
      <c r="B27" s="125"/>
      <c r="C27" s="122"/>
      <c r="D27" s="122"/>
      <c r="E27" s="122"/>
      <c r="F27" s="108"/>
      <c r="G27" s="109"/>
      <c r="H27" s="109"/>
      <c r="I27" s="109"/>
      <c r="J27" s="109"/>
      <c r="K27" s="109"/>
      <c r="L27" s="109"/>
      <c r="M27" s="109"/>
      <c r="N27" s="109"/>
      <c r="O27" s="110"/>
      <c r="P27" s="109"/>
      <c r="Q27" s="376">
        <f>SUM(F27:P27)</f>
        <v>0</v>
      </c>
      <c r="R27" s="109"/>
      <c r="S27" s="109"/>
      <c r="T27" s="109"/>
      <c r="U27" s="109"/>
      <c r="V27" s="109"/>
      <c r="W27" s="109"/>
      <c r="X27" s="110"/>
      <c r="Y27" s="109"/>
      <c r="Z27" s="109"/>
      <c r="AA27" s="109"/>
      <c r="AB27" s="109"/>
      <c r="AC27" s="376">
        <f>SUM(R27:AB27)</f>
        <v>0</v>
      </c>
      <c r="AD27" s="109"/>
      <c r="AE27" s="110"/>
      <c r="AF27" s="109"/>
      <c r="AG27" s="109"/>
      <c r="AH27" s="109"/>
      <c r="AI27" s="109"/>
      <c r="AJ27" s="109"/>
      <c r="AK27" s="109"/>
      <c r="AL27" s="109"/>
      <c r="AM27" s="109"/>
      <c r="AN27" s="109"/>
      <c r="AO27" s="109"/>
      <c r="AP27" s="110"/>
      <c r="AQ27" s="376">
        <f>SUM(AD27:AP27)</f>
        <v>0</v>
      </c>
      <c r="AR27" s="109"/>
      <c r="AS27" s="109"/>
      <c r="AT27" s="109"/>
      <c r="AU27" s="109"/>
      <c r="AV27" s="109"/>
      <c r="AW27" s="109"/>
      <c r="AX27" s="109"/>
      <c r="AY27" s="109"/>
      <c r="AZ27" s="109"/>
      <c r="BA27" s="109"/>
      <c r="BB27" s="376">
        <f>SUM(AR27:BA27)</f>
        <v>0</v>
      </c>
      <c r="BC27" s="205"/>
      <c r="BD27" s="188">
        <f t="shared" si="6"/>
        <v>0</v>
      </c>
      <c r="BE27" s="220"/>
      <c r="BF27" s="381"/>
    </row>
    <row r="28" spans="1:58" s="13" customFormat="1">
      <c r="A28" s="120"/>
      <c r="B28" s="125"/>
      <c r="C28" s="122"/>
      <c r="D28" s="122"/>
      <c r="E28" s="122"/>
      <c r="F28" s="108"/>
      <c r="G28" s="109"/>
      <c r="H28" s="109"/>
      <c r="I28" s="109"/>
      <c r="J28" s="109"/>
      <c r="K28" s="109"/>
      <c r="L28" s="109"/>
      <c r="M28" s="109"/>
      <c r="N28" s="109"/>
      <c r="O28" s="110"/>
      <c r="P28" s="109"/>
      <c r="Q28" s="376">
        <f>SUM(F28:P28)</f>
        <v>0</v>
      </c>
      <c r="R28" s="109"/>
      <c r="S28" s="109"/>
      <c r="T28" s="109"/>
      <c r="U28" s="109"/>
      <c r="V28" s="109"/>
      <c r="W28" s="109"/>
      <c r="X28" s="110"/>
      <c r="Y28" s="109"/>
      <c r="Z28" s="109"/>
      <c r="AA28" s="109"/>
      <c r="AB28" s="109"/>
      <c r="AC28" s="376">
        <f>SUM(R28:AB28)</f>
        <v>0</v>
      </c>
      <c r="AD28" s="109"/>
      <c r="AE28" s="110"/>
      <c r="AF28" s="109"/>
      <c r="AG28" s="109"/>
      <c r="AH28" s="109"/>
      <c r="AI28" s="109"/>
      <c r="AJ28" s="109"/>
      <c r="AK28" s="109"/>
      <c r="AL28" s="109"/>
      <c r="AM28" s="109"/>
      <c r="AN28" s="109"/>
      <c r="AO28" s="109"/>
      <c r="AP28" s="110"/>
      <c r="AQ28" s="376">
        <f>SUM(AD28:AP28)</f>
        <v>0</v>
      </c>
      <c r="AR28" s="109"/>
      <c r="AS28" s="109"/>
      <c r="AT28" s="109"/>
      <c r="AU28" s="109"/>
      <c r="AV28" s="109"/>
      <c r="AW28" s="109"/>
      <c r="AX28" s="109"/>
      <c r="AY28" s="109"/>
      <c r="AZ28" s="109"/>
      <c r="BA28" s="109"/>
      <c r="BB28" s="376">
        <f>SUM(AR28:BA28)</f>
        <v>0</v>
      </c>
      <c r="BC28" s="205"/>
      <c r="BD28" s="188">
        <f t="shared" si="6"/>
        <v>0</v>
      </c>
      <c r="BE28" s="220"/>
      <c r="BF28" s="381"/>
    </row>
    <row r="29" spans="1:58" s="13" customFormat="1">
      <c r="A29" s="120"/>
      <c r="B29" s="125"/>
      <c r="C29" s="122"/>
      <c r="D29" s="122"/>
      <c r="E29" s="122"/>
      <c r="F29" s="108"/>
      <c r="G29" s="109"/>
      <c r="H29" s="109"/>
      <c r="I29" s="109"/>
      <c r="J29" s="109"/>
      <c r="K29" s="109"/>
      <c r="L29" s="109"/>
      <c r="M29" s="109"/>
      <c r="N29" s="109"/>
      <c r="O29" s="110"/>
      <c r="P29" s="109"/>
      <c r="Q29" s="376">
        <f>SUM(F29:P29)</f>
        <v>0</v>
      </c>
      <c r="R29" s="109"/>
      <c r="S29" s="109"/>
      <c r="T29" s="109"/>
      <c r="U29" s="109"/>
      <c r="V29" s="109"/>
      <c r="W29" s="109"/>
      <c r="X29" s="110"/>
      <c r="Y29" s="109"/>
      <c r="Z29" s="109"/>
      <c r="AA29" s="109"/>
      <c r="AB29" s="109"/>
      <c r="AC29" s="376">
        <f>SUM(R29:AB29)</f>
        <v>0</v>
      </c>
      <c r="AD29" s="109"/>
      <c r="AE29" s="110"/>
      <c r="AF29" s="109"/>
      <c r="AG29" s="109"/>
      <c r="AH29" s="109"/>
      <c r="AI29" s="109"/>
      <c r="AJ29" s="109"/>
      <c r="AK29" s="109"/>
      <c r="AL29" s="109"/>
      <c r="AM29" s="109"/>
      <c r="AN29" s="109"/>
      <c r="AO29" s="109"/>
      <c r="AP29" s="110"/>
      <c r="AQ29" s="376">
        <f>SUM(AD29:AP29)</f>
        <v>0</v>
      </c>
      <c r="AR29" s="109"/>
      <c r="AS29" s="109"/>
      <c r="AT29" s="109"/>
      <c r="AU29" s="109"/>
      <c r="AV29" s="109"/>
      <c r="AW29" s="109"/>
      <c r="AX29" s="109"/>
      <c r="AY29" s="109"/>
      <c r="AZ29" s="109"/>
      <c r="BA29" s="109"/>
      <c r="BB29" s="376">
        <f>SUM(AR29:BA29)</f>
        <v>0</v>
      </c>
      <c r="BC29" s="205"/>
      <c r="BD29" s="188">
        <f t="shared" si="6"/>
        <v>0</v>
      </c>
      <c r="BE29" s="220"/>
      <c r="BF29" s="381"/>
    </row>
    <row r="30" spans="1:58" s="13" customFormat="1" ht="15.75" thickBot="1">
      <c r="A30" s="387" t="s">
        <v>1</v>
      </c>
      <c r="B30" s="153"/>
      <c r="C30" s="154"/>
      <c r="D30" s="154"/>
      <c r="E30" s="154"/>
      <c r="F30" s="105"/>
      <c r="G30" s="106"/>
      <c r="H30" s="106"/>
      <c r="I30" s="106"/>
      <c r="J30" s="106"/>
      <c r="K30" s="106"/>
      <c r="L30" s="106"/>
      <c r="M30" s="106"/>
      <c r="N30" s="106"/>
      <c r="O30" s="107"/>
      <c r="P30" s="106"/>
      <c r="Q30" s="377">
        <f>SUBTOTAL(9,Q25:Q29)</f>
        <v>45</v>
      </c>
      <c r="R30" s="106"/>
      <c r="S30" s="106"/>
      <c r="T30" s="106"/>
      <c r="U30" s="106"/>
      <c r="V30" s="106"/>
      <c r="W30" s="106"/>
      <c r="X30" s="107"/>
      <c r="Y30" s="106"/>
      <c r="Z30" s="106"/>
      <c r="AA30" s="106"/>
      <c r="AB30" s="106"/>
      <c r="AC30" s="377">
        <f>SUBTOTAL(9,AC25:AC29)</f>
        <v>0</v>
      </c>
      <c r="AD30" s="106"/>
      <c r="AE30" s="107"/>
      <c r="AF30" s="106"/>
      <c r="AG30" s="106"/>
      <c r="AH30" s="106"/>
      <c r="AI30" s="106"/>
      <c r="AJ30" s="106"/>
      <c r="AK30" s="106"/>
      <c r="AL30" s="106"/>
      <c r="AM30" s="106"/>
      <c r="AN30" s="106"/>
      <c r="AO30" s="106"/>
      <c r="AP30" s="107"/>
      <c r="AQ30" s="377">
        <f>SUBTOTAL(9,AQ25:AQ29)</f>
        <v>0</v>
      </c>
      <c r="AR30" s="106"/>
      <c r="AS30" s="106"/>
      <c r="AT30" s="106"/>
      <c r="AU30" s="106"/>
      <c r="AV30" s="106"/>
      <c r="AW30" s="106"/>
      <c r="AX30" s="106"/>
      <c r="AY30" s="106"/>
      <c r="AZ30" s="106"/>
      <c r="BA30" s="106"/>
      <c r="BB30" s="377">
        <f>SUBTOTAL(9,BB25:BB29)</f>
        <v>0</v>
      </c>
      <c r="BC30" s="206"/>
      <c r="BD30" s="189">
        <f>SUBTOTAL(9,BD25:BD29)</f>
        <v>45</v>
      </c>
      <c r="BE30" s="222">
        <f>'totaal BOL niv 2 2 jr'!C20</f>
        <v>0</v>
      </c>
      <c r="BF30" s="381"/>
    </row>
    <row r="31" spans="1:58" s="13" customFormat="1" ht="15" thickTop="1">
      <c r="A31" s="388" t="str">
        <f>'totaal BOL niv 2 2 jr'!B21</f>
        <v>1d Huisvesting 1</v>
      </c>
      <c r="B31" s="152"/>
      <c r="C31" s="410"/>
      <c r="D31" s="410"/>
      <c r="E31" s="410"/>
      <c r="F31" s="411"/>
      <c r="G31" s="412"/>
      <c r="H31" s="412"/>
      <c r="I31" s="412"/>
      <c r="J31" s="412"/>
      <c r="K31" s="412"/>
      <c r="L31" s="412"/>
      <c r="M31" s="412"/>
      <c r="N31" s="412"/>
      <c r="O31" s="412"/>
      <c r="P31" s="412"/>
      <c r="Q31" s="413"/>
      <c r="R31" s="412"/>
      <c r="S31" s="412"/>
      <c r="T31" s="412"/>
      <c r="U31" s="412"/>
      <c r="V31" s="412"/>
      <c r="W31" s="412"/>
      <c r="X31" s="412"/>
      <c r="Y31" s="412"/>
      <c r="Z31" s="412"/>
      <c r="AA31" s="412"/>
      <c r="AB31" s="412"/>
      <c r="AC31" s="413"/>
      <c r="AD31" s="412"/>
      <c r="AE31" s="412"/>
      <c r="AF31" s="412"/>
      <c r="AG31" s="412"/>
      <c r="AH31" s="412"/>
      <c r="AI31" s="412"/>
      <c r="AJ31" s="412"/>
      <c r="AK31" s="412"/>
      <c r="AL31" s="412"/>
      <c r="AM31" s="412"/>
      <c r="AN31" s="412"/>
      <c r="AO31" s="412"/>
      <c r="AP31" s="412"/>
      <c r="AQ31" s="413"/>
      <c r="AR31" s="412"/>
      <c r="AS31" s="412"/>
      <c r="AT31" s="412"/>
      <c r="AU31" s="412"/>
      <c r="AV31" s="412"/>
      <c r="AW31" s="412"/>
      <c r="AX31" s="412"/>
      <c r="AY31" s="412"/>
      <c r="AZ31" s="412"/>
      <c r="BA31" s="412"/>
      <c r="BB31" s="413"/>
      <c r="BC31" s="429"/>
      <c r="BD31" s="428" t="s">
        <v>8</v>
      </c>
      <c r="BE31" s="220"/>
      <c r="BF31" s="382"/>
    </row>
    <row r="32" spans="1:58" s="13" customFormat="1">
      <c r="A32" s="120"/>
      <c r="B32" s="125"/>
      <c r="C32" s="122"/>
      <c r="D32" s="122"/>
      <c r="E32" s="122"/>
      <c r="F32" s="102">
        <v>48</v>
      </c>
      <c r="G32" s="103"/>
      <c r="H32" s="103"/>
      <c r="I32" s="103"/>
      <c r="J32" s="103"/>
      <c r="K32" s="103"/>
      <c r="L32" s="103"/>
      <c r="M32" s="103"/>
      <c r="N32" s="103"/>
      <c r="O32" s="104"/>
      <c r="P32" s="103"/>
      <c r="Q32" s="376">
        <f>SUM(F32:P32)</f>
        <v>48</v>
      </c>
      <c r="R32" s="103"/>
      <c r="S32" s="103"/>
      <c r="T32" s="103"/>
      <c r="U32" s="103"/>
      <c r="V32" s="103"/>
      <c r="W32" s="103"/>
      <c r="X32" s="104"/>
      <c r="Y32" s="103"/>
      <c r="Z32" s="103"/>
      <c r="AA32" s="103"/>
      <c r="AB32" s="103"/>
      <c r="AC32" s="376">
        <f>SUM(R32:AB32)</f>
        <v>0</v>
      </c>
      <c r="AD32" s="103"/>
      <c r="AE32" s="104"/>
      <c r="AF32" s="103"/>
      <c r="AG32" s="103"/>
      <c r="AH32" s="103"/>
      <c r="AI32" s="103"/>
      <c r="AJ32" s="103"/>
      <c r="AK32" s="103"/>
      <c r="AL32" s="103"/>
      <c r="AM32" s="103"/>
      <c r="AN32" s="103"/>
      <c r="AO32" s="103"/>
      <c r="AP32" s="104"/>
      <c r="AQ32" s="376">
        <f>SUM(AD32:AP32)</f>
        <v>0</v>
      </c>
      <c r="AR32" s="103"/>
      <c r="AS32" s="103"/>
      <c r="AT32" s="103"/>
      <c r="AU32" s="103"/>
      <c r="AV32" s="103"/>
      <c r="AW32" s="103"/>
      <c r="AX32" s="103"/>
      <c r="AY32" s="103"/>
      <c r="AZ32" s="103"/>
      <c r="BA32" s="103"/>
      <c r="BB32" s="376">
        <f>SUM(AR32:BA32)</f>
        <v>0</v>
      </c>
      <c r="BC32" s="203"/>
      <c r="BD32" s="188">
        <f t="shared" ref="BD32:BD36" si="7">SUM(Q32+AC32+AQ32+BB32)</f>
        <v>48</v>
      </c>
      <c r="BE32" s="220"/>
      <c r="BF32" s="381"/>
    </row>
    <row r="33" spans="1:58" s="13" customFormat="1">
      <c r="A33" s="120"/>
      <c r="B33" s="125"/>
      <c r="C33" s="122"/>
      <c r="D33" s="122"/>
      <c r="E33" s="122"/>
      <c r="F33" s="102"/>
      <c r="G33" s="103"/>
      <c r="H33" s="103"/>
      <c r="I33" s="103"/>
      <c r="J33" s="103"/>
      <c r="K33" s="103"/>
      <c r="L33" s="103"/>
      <c r="M33" s="103"/>
      <c r="N33" s="103"/>
      <c r="O33" s="104"/>
      <c r="P33" s="103"/>
      <c r="Q33" s="376">
        <f>SUM(F33:P33)</f>
        <v>0</v>
      </c>
      <c r="R33" s="103"/>
      <c r="S33" s="103"/>
      <c r="T33" s="103"/>
      <c r="U33" s="103"/>
      <c r="V33" s="103"/>
      <c r="W33" s="103"/>
      <c r="X33" s="104"/>
      <c r="Y33" s="103"/>
      <c r="Z33" s="103"/>
      <c r="AA33" s="103"/>
      <c r="AB33" s="103"/>
      <c r="AC33" s="376">
        <f>SUM(R33:AB33)</f>
        <v>0</v>
      </c>
      <c r="AD33" s="103"/>
      <c r="AE33" s="104"/>
      <c r="AF33" s="103"/>
      <c r="AG33" s="103"/>
      <c r="AH33" s="103"/>
      <c r="AI33" s="103"/>
      <c r="AJ33" s="103"/>
      <c r="AK33" s="103"/>
      <c r="AL33" s="103"/>
      <c r="AM33" s="103"/>
      <c r="AN33" s="103"/>
      <c r="AO33" s="103"/>
      <c r="AP33" s="104"/>
      <c r="AQ33" s="376">
        <f>SUM(AD33:AP33)</f>
        <v>0</v>
      </c>
      <c r="AR33" s="103"/>
      <c r="AS33" s="103"/>
      <c r="AT33" s="103"/>
      <c r="AU33" s="103"/>
      <c r="AV33" s="103"/>
      <c r="AW33" s="103"/>
      <c r="AX33" s="103"/>
      <c r="AY33" s="103"/>
      <c r="AZ33" s="103"/>
      <c r="BA33" s="103"/>
      <c r="BB33" s="376">
        <f>SUM(AR33:BA33)</f>
        <v>0</v>
      </c>
      <c r="BC33" s="203"/>
      <c r="BD33" s="188">
        <f t="shared" si="7"/>
        <v>0</v>
      </c>
      <c r="BE33" s="220"/>
      <c r="BF33" s="381"/>
    </row>
    <row r="34" spans="1:58" s="13" customFormat="1">
      <c r="A34" s="120"/>
      <c r="B34" s="125"/>
      <c r="C34" s="122"/>
      <c r="D34" s="122"/>
      <c r="E34" s="122"/>
      <c r="F34" s="108"/>
      <c r="G34" s="109"/>
      <c r="H34" s="109"/>
      <c r="I34" s="109"/>
      <c r="J34" s="109"/>
      <c r="K34" s="109"/>
      <c r="L34" s="109"/>
      <c r="M34" s="109"/>
      <c r="N34" s="109"/>
      <c r="O34" s="110"/>
      <c r="P34" s="109"/>
      <c r="Q34" s="376">
        <f>SUM(F34:P34)</f>
        <v>0</v>
      </c>
      <c r="R34" s="109"/>
      <c r="S34" s="109"/>
      <c r="T34" s="109"/>
      <c r="U34" s="109"/>
      <c r="V34" s="109"/>
      <c r="W34" s="109"/>
      <c r="X34" s="110"/>
      <c r="Y34" s="109"/>
      <c r="Z34" s="109"/>
      <c r="AA34" s="109"/>
      <c r="AB34" s="109"/>
      <c r="AC34" s="376">
        <f>SUM(R34:AB34)</f>
        <v>0</v>
      </c>
      <c r="AD34" s="109"/>
      <c r="AE34" s="110"/>
      <c r="AF34" s="109"/>
      <c r="AG34" s="109"/>
      <c r="AH34" s="109"/>
      <c r="AI34" s="109"/>
      <c r="AJ34" s="109"/>
      <c r="AK34" s="109"/>
      <c r="AL34" s="109"/>
      <c r="AM34" s="109"/>
      <c r="AN34" s="109"/>
      <c r="AO34" s="109"/>
      <c r="AP34" s="110"/>
      <c r="AQ34" s="376">
        <f>SUM(AD34:AP34)</f>
        <v>0</v>
      </c>
      <c r="AR34" s="109"/>
      <c r="AS34" s="109"/>
      <c r="AT34" s="109"/>
      <c r="AU34" s="109"/>
      <c r="AV34" s="109"/>
      <c r="AW34" s="109"/>
      <c r="AX34" s="109"/>
      <c r="AY34" s="109"/>
      <c r="AZ34" s="109"/>
      <c r="BA34" s="109"/>
      <c r="BB34" s="376">
        <f>SUM(AR34:BA34)</f>
        <v>0</v>
      </c>
      <c r="BC34" s="205"/>
      <c r="BD34" s="188">
        <f t="shared" si="7"/>
        <v>0</v>
      </c>
      <c r="BE34" s="220"/>
      <c r="BF34" s="381"/>
    </row>
    <row r="35" spans="1:58" s="13" customFormat="1">
      <c r="A35" s="120"/>
      <c r="B35" s="125"/>
      <c r="C35" s="122"/>
      <c r="D35" s="122"/>
      <c r="E35" s="122"/>
      <c r="F35" s="108"/>
      <c r="G35" s="109"/>
      <c r="H35" s="109"/>
      <c r="I35" s="109"/>
      <c r="J35" s="109"/>
      <c r="K35" s="109"/>
      <c r="L35" s="109"/>
      <c r="M35" s="109"/>
      <c r="N35" s="109"/>
      <c r="O35" s="110"/>
      <c r="P35" s="109"/>
      <c r="Q35" s="376">
        <f>SUM(F35:P35)</f>
        <v>0</v>
      </c>
      <c r="R35" s="109"/>
      <c r="S35" s="109"/>
      <c r="T35" s="109"/>
      <c r="U35" s="109"/>
      <c r="V35" s="109"/>
      <c r="W35" s="109"/>
      <c r="X35" s="110"/>
      <c r="Y35" s="109"/>
      <c r="Z35" s="109"/>
      <c r="AA35" s="109"/>
      <c r="AB35" s="109"/>
      <c r="AC35" s="376">
        <f>SUM(R35:AB35)</f>
        <v>0</v>
      </c>
      <c r="AD35" s="109"/>
      <c r="AE35" s="110"/>
      <c r="AF35" s="109"/>
      <c r="AG35" s="109"/>
      <c r="AH35" s="109"/>
      <c r="AI35" s="109"/>
      <c r="AJ35" s="109"/>
      <c r="AK35" s="109"/>
      <c r="AL35" s="109"/>
      <c r="AM35" s="109"/>
      <c r="AN35" s="109"/>
      <c r="AO35" s="109"/>
      <c r="AP35" s="110"/>
      <c r="AQ35" s="376">
        <f>SUM(AD35:AP35)</f>
        <v>0</v>
      </c>
      <c r="AR35" s="109"/>
      <c r="AS35" s="109"/>
      <c r="AT35" s="109"/>
      <c r="AU35" s="109"/>
      <c r="AV35" s="109"/>
      <c r="AW35" s="109"/>
      <c r="AX35" s="109"/>
      <c r="AY35" s="109"/>
      <c r="AZ35" s="109"/>
      <c r="BA35" s="109"/>
      <c r="BB35" s="376">
        <f>SUM(AR35:BA35)</f>
        <v>0</v>
      </c>
      <c r="BC35" s="205"/>
      <c r="BD35" s="188">
        <f t="shared" si="7"/>
        <v>0</v>
      </c>
      <c r="BE35" s="220"/>
      <c r="BF35" s="381"/>
    </row>
    <row r="36" spans="1:58" s="13" customFormat="1">
      <c r="A36" s="120"/>
      <c r="B36" s="125"/>
      <c r="C36" s="122"/>
      <c r="D36" s="122"/>
      <c r="E36" s="122"/>
      <c r="F36" s="108"/>
      <c r="G36" s="109"/>
      <c r="H36" s="109"/>
      <c r="I36" s="109"/>
      <c r="J36" s="109"/>
      <c r="K36" s="109"/>
      <c r="L36" s="109"/>
      <c r="M36" s="109"/>
      <c r="N36" s="109"/>
      <c r="O36" s="110"/>
      <c r="P36" s="109"/>
      <c r="Q36" s="376">
        <f>SUM(F36:P36)</f>
        <v>0</v>
      </c>
      <c r="R36" s="109"/>
      <c r="S36" s="109"/>
      <c r="T36" s="109"/>
      <c r="U36" s="109"/>
      <c r="V36" s="109"/>
      <c r="W36" s="109"/>
      <c r="X36" s="110"/>
      <c r="Y36" s="109"/>
      <c r="Z36" s="109"/>
      <c r="AA36" s="109"/>
      <c r="AB36" s="109"/>
      <c r="AC36" s="376">
        <f>SUM(R36:AB36)</f>
        <v>0</v>
      </c>
      <c r="AD36" s="109"/>
      <c r="AE36" s="110"/>
      <c r="AF36" s="109"/>
      <c r="AG36" s="109"/>
      <c r="AH36" s="109"/>
      <c r="AI36" s="109"/>
      <c r="AJ36" s="109"/>
      <c r="AK36" s="109"/>
      <c r="AL36" s="109"/>
      <c r="AM36" s="109"/>
      <c r="AN36" s="109"/>
      <c r="AO36" s="109"/>
      <c r="AP36" s="110"/>
      <c r="AQ36" s="376">
        <f>SUM(AD36:AP36)</f>
        <v>0</v>
      </c>
      <c r="AR36" s="109"/>
      <c r="AS36" s="109"/>
      <c r="AT36" s="109"/>
      <c r="AU36" s="109"/>
      <c r="AV36" s="109"/>
      <c r="AW36" s="109"/>
      <c r="AX36" s="109"/>
      <c r="AY36" s="109"/>
      <c r="AZ36" s="109"/>
      <c r="BA36" s="109"/>
      <c r="BB36" s="376">
        <f>SUM(AR36:BA36)</f>
        <v>0</v>
      </c>
      <c r="BC36" s="205"/>
      <c r="BD36" s="188">
        <f t="shared" si="7"/>
        <v>0</v>
      </c>
      <c r="BE36" s="220"/>
      <c r="BF36" s="381"/>
    </row>
    <row r="37" spans="1:58" s="13" customFormat="1" ht="15.75" thickBot="1">
      <c r="A37" s="387" t="s">
        <v>1</v>
      </c>
      <c r="B37" s="153"/>
      <c r="C37" s="154"/>
      <c r="D37" s="154"/>
      <c r="E37" s="154"/>
      <c r="F37" s="105"/>
      <c r="G37" s="106"/>
      <c r="H37" s="106"/>
      <c r="I37" s="106"/>
      <c r="J37" s="106"/>
      <c r="K37" s="106"/>
      <c r="L37" s="106"/>
      <c r="M37" s="106"/>
      <c r="N37" s="106"/>
      <c r="O37" s="107"/>
      <c r="P37" s="106"/>
      <c r="Q37" s="377">
        <f>SUBTOTAL(9,Q32:Q36)</f>
        <v>48</v>
      </c>
      <c r="R37" s="106"/>
      <c r="S37" s="106"/>
      <c r="T37" s="106"/>
      <c r="U37" s="106"/>
      <c r="V37" s="106"/>
      <c r="W37" s="106"/>
      <c r="X37" s="107"/>
      <c r="Y37" s="106"/>
      <c r="Z37" s="106"/>
      <c r="AA37" s="106"/>
      <c r="AB37" s="106"/>
      <c r="AC37" s="377">
        <f>SUBTOTAL(9,AC32:AC36)</f>
        <v>0</v>
      </c>
      <c r="AD37" s="106"/>
      <c r="AE37" s="107"/>
      <c r="AF37" s="106"/>
      <c r="AG37" s="106"/>
      <c r="AH37" s="106"/>
      <c r="AI37" s="106"/>
      <c r="AJ37" s="106"/>
      <c r="AK37" s="106"/>
      <c r="AL37" s="106"/>
      <c r="AM37" s="106"/>
      <c r="AN37" s="106"/>
      <c r="AO37" s="106"/>
      <c r="AP37" s="107"/>
      <c r="AQ37" s="377">
        <f>SUBTOTAL(9,AQ32:AQ36)</f>
        <v>0</v>
      </c>
      <c r="AR37" s="106"/>
      <c r="AS37" s="106"/>
      <c r="AT37" s="106"/>
      <c r="AU37" s="106"/>
      <c r="AV37" s="106"/>
      <c r="AW37" s="106"/>
      <c r="AX37" s="106"/>
      <c r="AY37" s="106"/>
      <c r="AZ37" s="106"/>
      <c r="BA37" s="106"/>
      <c r="BB37" s="377">
        <f>SUBTOTAL(9,BB32:BB36)</f>
        <v>0</v>
      </c>
      <c r="BC37" s="206"/>
      <c r="BD37" s="189">
        <f>SUBTOTAL(9,BD32:BD36)</f>
        <v>48</v>
      </c>
      <c r="BE37" s="222">
        <f>'totaal BOL niv 2 2 jr'!C21</f>
        <v>0</v>
      </c>
      <c r="BF37" s="381"/>
    </row>
    <row r="38" spans="1:58" s="13" customFormat="1" ht="15" thickTop="1">
      <c r="A38" s="388" t="str">
        <f>'totaal BOL niv 2 2 jr'!B22</f>
        <v>1e Gezondheid 1</v>
      </c>
      <c r="B38" s="152"/>
      <c r="C38" s="410"/>
      <c r="D38" s="410"/>
      <c r="E38" s="410"/>
      <c r="F38" s="411"/>
      <c r="G38" s="412"/>
      <c r="H38" s="412"/>
      <c r="I38" s="412"/>
      <c r="J38" s="412"/>
      <c r="K38" s="412"/>
      <c r="L38" s="412"/>
      <c r="M38" s="412"/>
      <c r="N38" s="412"/>
      <c r="O38" s="412"/>
      <c r="P38" s="412"/>
      <c r="Q38" s="413"/>
      <c r="R38" s="412"/>
      <c r="S38" s="412"/>
      <c r="T38" s="412"/>
      <c r="U38" s="412"/>
      <c r="V38" s="412"/>
      <c r="W38" s="412"/>
      <c r="X38" s="412"/>
      <c r="Y38" s="412"/>
      <c r="Z38" s="412"/>
      <c r="AA38" s="412"/>
      <c r="AB38" s="412"/>
      <c r="AC38" s="413"/>
      <c r="AD38" s="412"/>
      <c r="AE38" s="412"/>
      <c r="AF38" s="412"/>
      <c r="AG38" s="412"/>
      <c r="AH38" s="412"/>
      <c r="AI38" s="412"/>
      <c r="AJ38" s="412"/>
      <c r="AK38" s="412"/>
      <c r="AL38" s="412"/>
      <c r="AM38" s="412"/>
      <c r="AN38" s="412"/>
      <c r="AO38" s="412"/>
      <c r="AP38" s="412"/>
      <c r="AQ38" s="413"/>
      <c r="AR38" s="412"/>
      <c r="AS38" s="412"/>
      <c r="AT38" s="412"/>
      <c r="AU38" s="412"/>
      <c r="AV38" s="412"/>
      <c r="AW38" s="412"/>
      <c r="AX38" s="412"/>
      <c r="AY38" s="412"/>
      <c r="AZ38" s="412"/>
      <c r="BA38" s="412"/>
      <c r="BB38" s="413"/>
      <c r="BC38" s="429"/>
      <c r="BD38" s="428" t="s">
        <v>8</v>
      </c>
      <c r="BE38" s="220"/>
      <c r="BF38" s="382"/>
    </row>
    <row r="39" spans="1:58" s="13" customFormat="1">
      <c r="A39" s="120"/>
      <c r="B39" s="125"/>
      <c r="C39" s="122"/>
      <c r="D39" s="122"/>
      <c r="E39" s="122"/>
      <c r="F39" s="102">
        <v>52</v>
      </c>
      <c r="G39" s="103"/>
      <c r="H39" s="103"/>
      <c r="I39" s="103"/>
      <c r="J39" s="103"/>
      <c r="K39" s="103"/>
      <c r="L39" s="103"/>
      <c r="M39" s="103"/>
      <c r="N39" s="103"/>
      <c r="O39" s="104"/>
      <c r="P39" s="103"/>
      <c r="Q39" s="376">
        <f>SUM(F39:P39)</f>
        <v>52</v>
      </c>
      <c r="R39" s="103"/>
      <c r="S39" s="103"/>
      <c r="T39" s="103"/>
      <c r="U39" s="103"/>
      <c r="V39" s="103"/>
      <c r="W39" s="103"/>
      <c r="X39" s="104"/>
      <c r="Y39" s="103"/>
      <c r="Z39" s="103"/>
      <c r="AA39" s="103"/>
      <c r="AB39" s="103"/>
      <c r="AC39" s="376">
        <f>SUM(R39:AB39)</f>
        <v>0</v>
      </c>
      <c r="AD39" s="103"/>
      <c r="AE39" s="104"/>
      <c r="AF39" s="103"/>
      <c r="AG39" s="103"/>
      <c r="AH39" s="103"/>
      <c r="AI39" s="103"/>
      <c r="AJ39" s="103"/>
      <c r="AK39" s="103"/>
      <c r="AL39" s="103"/>
      <c r="AM39" s="103"/>
      <c r="AN39" s="103"/>
      <c r="AO39" s="103"/>
      <c r="AP39" s="104"/>
      <c r="AQ39" s="376">
        <f>SUM(AD39:AP39)</f>
        <v>0</v>
      </c>
      <c r="AR39" s="103"/>
      <c r="AS39" s="103"/>
      <c r="AT39" s="103"/>
      <c r="AU39" s="103"/>
      <c r="AV39" s="103"/>
      <c r="AW39" s="103"/>
      <c r="AX39" s="103"/>
      <c r="AY39" s="103"/>
      <c r="AZ39" s="103"/>
      <c r="BA39" s="103"/>
      <c r="BB39" s="376">
        <f>SUM(AR39:BA39)</f>
        <v>0</v>
      </c>
      <c r="BC39" s="203"/>
      <c r="BD39" s="188">
        <f t="shared" ref="BD39:BD43" si="8">SUM(Q39+AC39+AQ39+BB39)</f>
        <v>52</v>
      </c>
      <c r="BE39" s="220"/>
      <c r="BF39" s="381"/>
    </row>
    <row r="40" spans="1:58" s="13" customFormat="1">
      <c r="A40" s="120"/>
      <c r="B40" s="125"/>
      <c r="C40" s="122"/>
      <c r="D40" s="122"/>
      <c r="E40" s="122"/>
      <c r="F40" s="102"/>
      <c r="G40" s="103"/>
      <c r="H40" s="103"/>
      <c r="I40" s="103"/>
      <c r="J40" s="103"/>
      <c r="K40" s="103"/>
      <c r="L40" s="103"/>
      <c r="M40" s="103"/>
      <c r="N40" s="103"/>
      <c r="O40" s="104"/>
      <c r="P40" s="103"/>
      <c r="Q40" s="376">
        <f>SUM(F40:P40)</f>
        <v>0</v>
      </c>
      <c r="R40" s="103"/>
      <c r="S40" s="103"/>
      <c r="T40" s="103"/>
      <c r="U40" s="103"/>
      <c r="V40" s="103"/>
      <c r="W40" s="103"/>
      <c r="X40" s="104"/>
      <c r="Y40" s="103"/>
      <c r="Z40" s="103"/>
      <c r="AA40" s="103"/>
      <c r="AB40" s="103"/>
      <c r="AC40" s="376">
        <f>SUM(R40:AB40)</f>
        <v>0</v>
      </c>
      <c r="AD40" s="103"/>
      <c r="AE40" s="104"/>
      <c r="AF40" s="103"/>
      <c r="AG40" s="103"/>
      <c r="AH40" s="103"/>
      <c r="AI40" s="103"/>
      <c r="AJ40" s="103"/>
      <c r="AK40" s="103"/>
      <c r="AL40" s="103"/>
      <c r="AM40" s="103"/>
      <c r="AN40" s="103"/>
      <c r="AO40" s="103"/>
      <c r="AP40" s="104"/>
      <c r="AQ40" s="376">
        <f>SUM(AD40:AP40)</f>
        <v>0</v>
      </c>
      <c r="AR40" s="103"/>
      <c r="AS40" s="103"/>
      <c r="AT40" s="103"/>
      <c r="AU40" s="103"/>
      <c r="AV40" s="103"/>
      <c r="AW40" s="103"/>
      <c r="AX40" s="103"/>
      <c r="AY40" s="103"/>
      <c r="AZ40" s="103"/>
      <c r="BA40" s="103"/>
      <c r="BB40" s="376">
        <f>SUM(AR40:BA40)</f>
        <v>0</v>
      </c>
      <c r="BC40" s="203"/>
      <c r="BD40" s="188">
        <f t="shared" si="8"/>
        <v>0</v>
      </c>
      <c r="BE40" s="220"/>
      <c r="BF40" s="381"/>
    </row>
    <row r="41" spans="1:58" s="13" customFormat="1">
      <c r="A41" s="120"/>
      <c r="B41" s="125"/>
      <c r="C41" s="122"/>
      <c r="D41" s="122"/>
      <c r="E41" s="122"/>
      <c r="F41" s="108"/>
      <c r="G41" s="109"/>
      <c r="H41" s="109"/>
      <c r="I41" s="109"/>
      <c r="J41" s="109"/>
      <c r="K41" s="109"/>
      <c r="L41" s="109"/>
      <c r="M41" s="109"/>
      <c r="N41" s="109"/>
      <c r="O41" s="110"/>
      <c r="P41" s="109"/>
      <c r="Q41" s="376">
        <f>SUM(F41:P41)</f>
        <v>0</v>
      </c>
      <c r="R41" s="109"/>
      <c r="S41" s="109"/>
      <c r="T41" s="109"/>
      <c r="U41" s="109"/>
      <c r="V41" s="109"/>
      <c r="W41" s="109"/>
      <c r="X41" s="110"/>
      <c r="Y41" s="109"/>
      <c r="Z41" s="109"/>
      <c r="AA41" s="109"/>
      <c r="AB41" s="109"/>
      <c r="AC41" s="376">
        <f>SUM(R41:AB41)</f>
        <v>0</v>
      </c>
      <c r="AD41" s="109"/>
      <c r="AE41" s="110"/>
      <c r="AF41" s="109"/>
      <c r="AG41" s="109"/>
      <c r="AH41" s="109"/>
      <c r="AI41" s="109"/>
      <c r="AJ41" s="109"/>
      <c r="AK41" s="109"/>
      <c r="AL41" s="109"/>
      <c r="AM41" s="109"/>
      <c r="AN41" s="109"/>
      <c r="AO41" s="109"/>
      <c r="AP41" s="110"/>
      <c r="AQ41" s="376">
        <f>SUM(AD41:AP41)</f>
        <v>0</v>
      </c>
      <c r="AR41" s="109"/>
      <c r="AS41" s="109"/>
      <c r="AT41" s="109"/>
      <c r="AU41" s="109"/>
      <c r="AV41" s="109"/>
      <c r="AW41" s="109"/>
      <c r="AX41" s="109"/>
      <c r="AY41" s="109"/>
      <c r="AZ41" s="109"/>
      <c r="BA41" s="109"/>
      <c r="BB41" s="376">
        <f>SUM(AR41:BA41)</f>
        <v>0</v>
      </c>
      <c r="BC41" s="205"/>
      <c r="BD41" s="188">
        <f t="shared" si="8"/>
        <v>0</v>
      </c>
      <c r="BE41" s="220"/>
      <c r="BF41" s="381"/>
    </row>
    <row r="42" spans="1:58" s="13" customFormat="1">
      <c r="A42" s="120"/>
      <c r="B42" s="125"/>
      <c r="C42" s="122"/>
      <c r="D42" s="122"/>
      <c r="E42" s="122"/>
      <c r="F42" s="108"/>
      <c r="G42" s="109"/>
      <c r="H42" s="109"/>
      <c r="I42" s="109"/>
      <c r="J42" s="109"/>
      <c r="K42" s="109"/>
      <c r="L42" s="109"/>
      <c r="M42" s="109"/>
      <c r="N42" s="109"/>
      <c r="O42" s="110"/>
      <c r="P42" s="109"/>
      <c r="Q42" s="376">
        <f>SUM(F42:P42)</f>
        <v>0</v>
      </c>
      <c r="R42" s="109"/>
      <c r="S42" s="109"/>
      <c r="T42" s="109"/>
      <c r="U42" s="109"/>
      <c r="V42" s="109"/>
      <c r="W42" s="109"/>
      <c r="X42" s="110"/>
      <c r="Y42" s="109"/>
      <c r="Z42" s="109"/>
      <c r="AA42" s="109"/>
      <c r="AB42" s="109"/>
      <c r="AC42" s="376">
        <f>SUM(R42:AB42)</f>
        <v>0</v>
      </c>
      <c r="AD42" s="109"/>
      <c r="AE42" s="110"/>
      <c r="AF42" s="109"/>
      <c r="AG42" s="109"/>
      <c r="AH42" s="109"/>
      <c r="AI42" s="109"/>
      <c r="AJ42" s="109"/>
      <c r="AK42" s="109"/>
      <c r="AL42" s="109"/>
      <c r="AM42" s="109"/>
      <c r="AN42" s="109"/>
      <c r="AO42" s="109"/>
      <c r="AP42" s="110"/>
      <c r="AQ42" s="376">
        <f>SUM(AD42:AP42)</f>
        <v>0</v>
      </c>
      <c r="AR42" s="109"/>
      <c r="AS42" s="109"/>
      <c r="AT42" s="109"/>
      <c r="AU42" s="109"/>
      <c r="AV42" s="109"/>
      <c r="AW42" s="109"/>
      <c r="AX42" s="109"/>
      <c r="AY42" s="109"/>
      <c r="AZ42" s="109"/>
      <c r="BA42" s="109"/>
      <c r="BB42" s="376">
        <f>SUM(AR42:BA42)</f>
        <v>0</v>
      </c>
      <c r="BC42" s="205"/>
      <c r="BD42" s="188">
        <f t="shared" si="8"/>
        <v>0</v>
      </c>
      <c r="BE42" s="220"/>
      <c r="BF42" s="381"/>
    </row>
    <row r="43" spans="1:58" s="13" customFormat="1">
      <c r="A43" s="120"/>
      <c r="B43" s="125"/>
      <c r="C43" s="122"/>
      <c r="D43" s="122"/>
      <c r="E43" s="122"/>
      <c r="F43" s="108"/>
      <c r="G43" s="109"/>
      <c r="H43" s="109"/>
      <c r="I43" s="109"/>
      <c r="J43" s="109"/>
      <c r="K43" s="109"/>
      <c r="L43" s="109"/>
      <c r="M43" s="109"/>
      <c r="N43" s="109"/>
      <c r="O43" s="110"/>
      <c r="P43" s="109"/>
      <c r="Q43" s="376">
        <f>SUM(F43:P43)</f>
        <v>0</v>
      </c>
      <c r="R43" s="109"/>
      <c r="S43" s="109"/>
      <c r="T43" s="109"/>
      <c r="U43" s="109"/>
      <c r="V43" s="109"/>
      <c r="W43" s="109"/>
      <c r="X43" s="110"/>
      <c r="Y43" s="109"/>
      <c r="Z43" s="109"/>
      <c r="AA43" s="109"/>
      <c r="AB43" s="109"/>
      <c r="AC43" s="376">
        <f>SUM(R43:AB43)</f>
        <v>0</v>
      </c>
      <c r="AD43" s="109"/>
      <c r="AE43" s="110"/>
      <c r="AF43" s="109"/>
      <c r="AG43" s="109"/>
      <c r="AH43" s="109"/>
      <c r="AI43" s="109"/>
      <c r="AJ43" s="109"/>
      <c r="AK43" s="109"/>
      <c r="AL43" s="109"/>
      <c r="AM43" s="109"/>
      <c r="AN43" s="109"/>
      <c r="AO43" s="109"/>
      <c r="AP43" s="110"/>
      <c r="AQ43" s="376">
        <f>SUM(AD43:AP43)</f>
        <v>0</v>
      </c>
      <c r="AR43" s="109"/>
      <c r="AS43" s="109"/>
      <c r="AT43" s="109"/>
      <c r="AU43" s="109"/>
      <c r="AV43" s="109"/>
      <c r="AW43" s="109"/>
      <c r="AX43" s="109"/>
      <c r="AY43" s="109"/>
      <c r="AZ43" s="109"/>
      <c r="BA43" s="109"/>
      <c r="BB43" s="376">
        <f>SUM(AR43:BA43)</f>
        <v>0</v>
      </c>
      <c r="BC43" s="205"/>
      <c r="BD43" s="188">
        <f t="shared" si="8"/>
        <v>0</v>
      </c>
      <c r="BE43" s="220"/>
      <c r="BF43" s="381"/>
    </row>
    <row r="44" spans="1:58" s="13" customFormat="1" ht="15.75" thickBot="1">
      <c r="A44" s="387" t="s">
        <v>1</v>
      </c>
      <c r="B44" s="153"/>
      <c r="C44" s="122"/>
      <c r="D44" s="122"/>
      <c r="E44" s="122"/>
      <c r="F44" s="111"/>
      <c r="G44" s="112"/>
      <c r="H44" s="112"/>
      <c r="I44" s="112"/>
      <c r="J44" s="112"/>
      <c r="K44" s="112"/>
      <c r="L44" s="112"/>
      <c r="M44" s="112"/>
      <c r="N44" s="112"/>
      <c r="O44" s="113"/>
      <c r="P44" s="112"/>
      <c r="Q44" s="377">
        <f>SUBTOTAL(9,Q39:Q43)</f>
        <v>52</v>
      </c>
      <c r="R44" s="112"/>
      <c r="S44" s="112"/>
      <c r="T44" s="112"/>
      <c r="U44" s="112"/>
      <c r="V44" s="112"/>
      <c r="W44" s="112"/>
      <c r="X44" s="113"/>
      <c r="Y44" s="112"/>
      <c r="Z44" s="112"/>
      <c r="AA44" s="112"/>
      <c r="AB44" s="112"/>
      <c r="AC44" s="377">
        <f>SUBTOTAL(9,AC39:AC43)</f>
        <v>0</v>
      </c>
      <c r="AD44" s="112"/>
      <c r="AE44" s="113"/>
      <c r="AF44" s="112"/>
      <c r="AG44" s="112"/>
      <c r="AH44" s="112"/>
      <c r="AI44" s="112"/>
      <c r="AJ44" s="112"/>
      <c r="AK44" s="112"/>
      <c r="AL44" s="112"/>
      <c r="AM44" s="112"/>
      <c r="AN44" s="112"/>
      <c r="AO44" s="112"/>
      <c r="AP44" s="113"/>
      <c r="AQ44" s="377">
        <f>SUBTOTAL(9,AQ39:AQ43)</f>
        <v>0</v>
      </c>
      <c r="AR44" s="112"/>
      <c r="AS44" s="112"/>
      <c r="AT44" s="112"/>
      <c r="AU44" s="112"/>
      <c r="AV44" s="112"/>
      <c r="AW44" s="112"/>
      <c r="AX44" s="112"/>
      <c r="AY44" s="112"/>
      <c r="AZ44" s="112"/>
      <c r="BA44" s="112"/>
      <c r="BB44" s="377">
        <f>SUBTOTAL(9,BB39:BB43)</f>
        <v>0</v>
      </c>
      <c r="BC44" s="207"/>
      <c r="BD44" s="189">
        <f>SUBTOTAL(9,BD39:BD43)</f>
        <v>52</v>
      </c>
      <c r="BE44" s="222">
        <f>'totaal BOL niv 2 2 jr'!C22</f>
        <v>0</v>
      </c>
      <c r="BF44" s="381"/>
    </row>
    <row r="45" spans="1:58" s="13" customFormat="1" ht="15" thickTop="1">
      <c r="A45" s="388" t="str">
        <f>'totaal BOL niv 2 2 jr'!B23</f>
        <v>1f Gedrag en Welzijn</v>
      </c>
      <c r="B45" s="152"/>
      <c r="C45" s="410"/>
      <c r="D45" s="410"/>
      <c r="E45" s="410"/>
      <c r="F45" s="411"/>
      <c r="G45" s="412"/>
      <c r="H45" s="412"/>
      <c r="I45" s="412"/>
      <c r="J45" s="412"/>
      <c r="K45" s="412"/>
      <c r="L45" s="412"/>
      <c r="M45" s="412"/>
      <c r="N45" s="412"/>
      <c r="O45" s="412"/>
      <c r="P45" s="412"/>
      <c r="Q45" s="413"/>
      <c r="R45" s="412"/>
      <c r="S45" s="412"/>
      <c r="T45" s="412"/>
      <c r="U45" s="412"/>
      <c r="V45" s="412"/>
      <c r="W45" s="412"/>
      <c r="X45" s="412"/>
      <c r="Y45" s="412"/>
      <c r="Z45" s="412"/>
      <c r="AA45" s="412"/>
      <c r="AB45" s="412"/>
      <c r="AC45" s="413"/>
      <c r="AD45" s="412"/>
      <c r="AE45" s="412"/>
      <c r="AF45" s="412"/>
      <c r="AG45" s="412"/>
      <c r="AH45" s="412"/>
      <c r="AI45" s="412"/>
      <c r="AJ45" s="412"/>
      <c r="AK45" s="412"/>
      <c r="AL45" s="412"/>
      <c r="AM45" s="412"/>
      <c r="AN45" s="412"/>
      <c r="AO45" s="412"/>
      <c r="AP45" s="412"/>
      <c r="AQ45" s="413"/>
      <c r="AR45" s="412"/>
      <c r="AS45" s="412"/>
      <c r="AT45" s="412"/>
      <c r="AU45" s="412"/>
      <c r="AV45" s="412"/>
      <c r="AW45" s="412"/>
      <c r="AX45" s="412"/>
      <c r="AY45" s="412"/>
      <c r="AZ45" s="412"/>
      <c r="BA45" s="412"/>
      <c r="BB45" s="413"/>
      <c r="BC45" s="429"/>
      <c r="BD45" s="428" t="s">
        <v>8</v>
      </c>
      <c r="BE45" s="220"/>
      <c r="BF45" s="382"/>
    </row>
    <row r="46" spans="1:58" s="13" customFormat="1">
      <c r="A46" s="120"/>
      <c r="B46" s="125"/>
      <c r="C46" s="122"/>
      <c r="D46" s="122"/>
      <c r="E46" s="122"/>
      <c r="F46" s="102">
        <v>54</v>
      </c>
      <c r="G46" s="103"/>
      <c r="H46" s="103"/>
      <c r="I46" s="103"/>
      <c r="J46" s="103"/>
      <c r="K46" s="103"/>
      <c r="L46" s="103"/>
      <c r="M46" s="103"/>
      <c r="N46" s="103"/>
      <c r="O46" s="104"/>
      <c r="P46" s="103"/>
      <c r="Q46" s="376">
        <f>SUM(F46:P46)</f>
        <v>54</v>
      </c>
      <c r="R46" s="103"/>
      <c r="S46" s="103"/>
      <c r="T46" s="103"/>
      <c r="U46" s="103"/>
      <c r="V46" s="103"/>
      <c r="W46" s="103"/>
      <c r="X46" s="104"/>
      <c r="Y46" s="103"/>
      <c r="Z46" s="103"/>
      <c r="AA46" s="103"/>
      <c r="AB46" s="103"/>
      <c r="AC46" s="376">
        <f>SUM(R46:AB46)</f>
        <v>0</v>
      </c>
      <c r="AD46" s="103"/>
      <c r="AE46" s="104"/>
      <c r="AF46" s="103"/>
      <c r="AG46" s="103"/>
      <c r="AH46" s="103"/>
      <c r="AI46" s="103"/>
      <c r="AJ46" s="103"/>
      <c r="AK46" s="103"/>
      <c r="AL46" s="103"/>
      <c r="AM46" s="103"/>
      <c r="AN46" s="103"/>
      <c r="AO46" s="103"/>
      <c r="AP46" s="104"/>
      <c r="AQ46" s="376">
        <f>SUM(AD46:AP46)</f>
        <v>0</v>
      </c>
      <c r="AR46" s="103"/>
      <c r="AS46" s="103"/>
      <c r="AT46" s="103"/>
      <c r="AU46" s="103"/>
      <c r="AV46" s="103"/>
      <c r="AW46" s="103"/>
      <c r="AX46" s="103"/>
      <c r="AY46" s="103"/>
      <c r="AZ46" s="103"/>
      <c r="BA46" s="103"/>
      <c r="BB46" s="376">
        <f>SUM(AR46:BA46)</f>
        <v>0</v>
      </c>
      <c r="BC46" s="203"/>
      <c r="BD46" s="188">
        <f t="shared" ref="BD46:BD50" si="9">SUM(Q46+AC46+AQ46+BB46)</f>
        <v>54</v>
      </c>
      <c r="BE46" s="220"/>
      <c r="BF46" s="381"/>
    </row>
    <row r="47" spans="1:58" s="13" customFormat="1">
      <c r="A47" s="120"/>
      <c r="B47" s="125"/>
      <c r="C47" s="122"/>
      <c r="D47" s="122"/>
      <c r="E47" s="122"/>
      <c r="F47" s="102"/>
      <c r="G47" s="103"/>
      <c r="H47" s="103"/>
      <c r="I47" s="103"/>
      <c r="J47" s="103"/>
      <c r="K47" s="103"/>
      <c r="L47" s="103"/>
      <c r="M47" s="103"/>
      <c r="N47" s="103"/>
      <c r="O47" s="104"/>
      <c r="P47" s="103"/>
      <c r="Q47" s="376">
        <f>SUM(F47:P47)</f>
        <v>0</v>
      </c>
      <c r="R47" s="103"/>
      <c r="S47" s="103"/>
      <c r="T47" s="103"/>
      <c r="U47" s="103"/>
      <c r="V47" s="103"/>
      <c r="W47" s="103"/>
      <c r="X47" s="104"/>
      <c r="Y47" s="103"/>
      <c r="Z47" s="103"/>
      <c r="AA47" s="103"/>
      <c r="AB47" s="103"/>
      <c r="AC47" s="376">
        <f>SUM(R47:AB47)</f>
        <v>0</v>
      </c>
      <c r="AD47" s="103"/>
      <c r="AE47" s="104"/>
      <c r="AF47" s="103"/>
      <c r="AG47" s="103"/>
      <c r="AH47" s="103"/>
      <c r="AI47" s="103"/>
      <c r="AJ47" s="103"/>
      <c r="AK47" s="103"/>
      <c r="AL47" s="103"/>
      <c r="AM47" s="103"/>
      <c r="AN47" s="103"/>
      <c r="AO47" s="103"/>
      <c r="AP47" s="104"/>
      <c r="AQ47" s="376">
        <f>SUM(AD47:AP47)</f>
        <v>0</v>
      </c>
      <c r="AR47" s="103"/>
      <c r="AS47" s="103"/>
      <c r="AT47" s="103"/>
      <c r="AU47" s="103"/>
      <c r="AV47" s="103"/>
      <c r="AW47" s="103"/>
      <c r="AX47" s="103"/>
      <c r="AY47" s="103"/>
      <c r="AZ47" s="103"/>
      <c r="BA47" s="103"/>
      <c r="BB47" s="376">
        <f>SUM(AR47:BA47)</f>
        <v>0</v>
      </c>
      <c r="BC47" s="203"/>
      <c r="BD47" s="188">
        <f t="shared" si="9"/>
        <v>0</v>
      </c>
      <c r="BE47" s="220"/>
      <c r="BF47" s="381"/>
    </row>
    <row r="48" spans="1:58" s="13" customFormat="1">
      <c r="A48" s="120"/>
      <c r="B48" s="125"/>
      <c r="C48" s="122"/>
      <c r="D48" s="122"/>
      <c r="E48" s="122"/>
      <c r="F48" s="108"/>
      <c r="G48" s="109"/>
      <c r="H48" s="109"/>
      <c r="I48" s="109"/>
      <c r="J48" s="109"/>
      <c r="K48" s="109"/>
      <c r="L48" s="109"/>
      <c r="M48" s="109"/>
      <c r="N48" s="109"/>
      <c r="O48" s="110"/>
      <c r="P48" s="109"/>
      <c r="Q48" s="376">
        <f>SUM(F48:P48)</f>
        <v>0</v>
      </c>
      <c r="R48" s="109"/>
      <c r="S48" s="109"/>
      <c r="T48" s="109"/>
      <c r="U48" s="109"/>
      <c r="V48" s="109"/>
      <c r="W48" s="109"/>
      <c r="X48" s="110"/>
      <c r="Y48" s="109"/>
      <c r="Z48" s="109"/>
      <c r="AA48" s="109"/>
      <c r="AB48" s="109"/>
      <c r="AC48" s="376">
        <f>SUM(R48:AB48)</f>
        <v>0</v>
      </c>
      <c r="AD48" s="109"/>
      <c r="AE48" s="110"/>
      <c r="AF48" s="109"/>
      <c r="AG48" s="109"/>
      <c r="AH48" s="109"/>
      <c r="AI48" s="109"/>
      <c r="AJ48" s="109"/>
      <c r="AK48" s="109"/>
      <c r="AL48" s="109"/>
      <c r="AM48" s="109"/>
      <c r="AN48" s="109"/>
      <c r="AO48" s="109"/>
      <c r="AP48" s="110"/>
      <c r="AQ48" s="376">
        <f>SUM(AD48:AP48)</f>
        <v>0</v>
      </c>
      <c r="AR48" s="109"/>
      <c r="AS48" s="109"/>
      <c r="AT48" s="109"/>
      <c r="AU48" s="109"/>
      <c r="AV48" s="109"/>
      <c r="AW48" s="109"/>
      <c r="AX48" s="109"/>
      <c r="AY48" s="109"/>
      <c r="AZ48" s="109"/>
      <c r="BA48" s="109"/>
      <c r="BB48" s="376">
        <f>SUM(AR48:BA48)</f>
        <v>0</v>
      </c>
      <c r="BC48" s="205"/>
      <c r="BD48" s="188">
        <f t="shared" si="9"/>
        <v>0</v>
      </c>
      <c r="BE48" s="220"/>
      <c r="BF48" s="381"/>
    </row>
    <row r="49" spans="1:58" s="13" customFormat="1">
      <c r="A49" s="120"/>
      <c r="B49" s="125"/>
      <c r="C49" s="122"/>
      <c r="D49" s="122"/>
      <c r="E49" s="122"/>
      <c r="F49" s="108"/>
      <c r="G49" s="109"/>
      <c r="H49" s="109"/>
      <c r="I49" s="109"/>
      <c r="J49" s="109"/>
      <c r="K49" s="109"/>
      <c r="L49" s="109"/>
      <c r="M49" s="109"/>
      <c r="N49" s="109"/>
      <c r="O49" s="110"/>
      <c r="P49" s="109"/>
      <c r="Q49" s="376">
        <f>SUM(F49:P49)</f>
        <v>0</v>
      </c>
      <c r="R49" s="109"/>
      <c r="S49" s="109"/>
      <c r="T49" s="109"/>
      <c r="U49" s="109"/>
      <c r="V49" s="109"/>
      <c r="W49" s="109"/>
      <c r="X49" s="110"/>
      <c r="Y49" s="109"/>
      <c r="Z49" s="109"/>
      <c r="AA49" s="109"/>
      <c r="AB49" s="109"/>
      <c r="AC49" s="376">
        <f>SUM(R49:AB49)</f>
        <v>0</v>
      </c>
      <c r="AD49" s="109"/>
      <c r="AE49" s="110"/>
      <c r="AF49" s="109"/>
      <c r="AG49" s="109"/>
      <c r="AH49" s="109"/>
      <c r="AI49" s="109"/>
      <c r="AJ49" s="109"/>
      <c r="AK49" s="109"/>
      <c r="AL49" s="109"/>
      <c r="AM49" s="109"/>
      <c r="AN49" s="109"/>
      <c r="AO49" s="109"/>
      <c r="AP49" s="110"/>
      <c r="AQ49" s="376">
        <f>SUM(AD49:AP49)</f>
        <v>0</v>
      </c>
      <c r="AR49" s="109"/>
      <c r="AS49" s="109"/>
      <c r="AT49" s="109"/>
      <c r="AU49" s="109"/>
      <c r="AV49" s="109"/>
      <c r="AW49" s="109"/>
      <c r="AX49" s="109"/>
      <c r="AY49" s="109"/>
      <c r="AZ49" s="109"/>
      <c r="BA49" s="109"/>
      <c r="BB49" s="376">
        <f>SUM(AR49:BA49)</f>
        <v>0</v>
      </c>
      <c r="BC49" s="205"/>
      <c r="BD49" s="188">
        <f t="shared" si="9"/>
        <v>0</v>
      </c>
      <c r="BE49" s="220"/>
      <c r="BF49" s="381"/>
    </row>
    <row r="50" spans="1:58" s="13" customFormat="1">
      <c r="A50" s="120"/>
      <c r="B50" s="125"/>
      <c r="C50" s="122"/>
      <c r="D50" s="122"/>
      <c r="E50" s="122"/>
      <c r="F50" s="108"/>
      <c r="G50" s="109"/>
      <c r="H50" s="109"/>
      <c r="I50" s="109"/>
      <c r="J50" s="109"/>
      <c r="K50" s="109"/>
      <c r="L50" s="109"/>
      <c r="M50" s="109"/>
      <c r="N50" s="109"/>
      <c r="O50" s="110"/>
      <c r="P50" s="109"/>
      <c r="Q50" s="376">
        <f>SUM(F50:P50)</f>
        <v>0</v>
      </c>
      <c r="R50" s="109"/>
      <c r="S50" s="109"/>
      <c r="T50" s="109"/>
      <c r="U50" s="109"/>
      <c r="V50" s="109"/>
      <c r="W50" s="109"/>
      <c r="X50" s="110"/>
      <c r="Y50" s="109"/>
      <c r="Z50" s="109"/>
      <c r="AA50" s="109"/>
      <c r="AB50" s="109"/>
      <c r="AC50" s="376">
        <f>SUM(R50:AB50)</f>
        <v>0</v>
      </c>
      <c r="AD50" s="109"/>
      <c r="AE50" s="110"/>
      <c r="AF50" s="109"/>
      <c r="AG50" s="109"/>
      <c r="AH50" s="109"/>
      <c r="AI50" s="109"/>
      <c r="AJ50" s="109"/>
      <c r="AK50" s="109"/>
      <c r="AL50" s="109"/>
      <c r="AM50" s="109"/>
      <c r="AN50" s="109"/>
      <c r="AO50" s="109"/>
      <c r="AP50" s="110"/>
      <c r="AQ50" s="376">
        <f>SUM(AD50:AP50)</f>
        <v>0</v>
      </c>
      <c r="AR50" s="109"/>
      <c r="AS50" s="109"/>
      <c r="AT50" s="109"/>
      <c r="AU50" s="109"/>
      <c r="AV50" s="109"/>
      <c r="AW50" s="109"/>
      <c r="AX50" s="109"/>
      <c r="AY50" s="109"/>
      <c r="AZ50" s="109"/>
      <c r="BA50" s="109"/>
      <c r="BB50" s="376">
        <f>SUM(AR50:BA50)</f>
        <v>0</v>
      </c>
      <c r="BC50" s="205"/>
      <c r="BD50" s="188">
        <f t="shared" si="9"/>
        <v>0</v>
      </c>
      <c r="BE50" s="220"/>
      <c r="BF50" s="381"/>
    </row>
    <row r="51" spans="1:58" s="13" customFormat="1" ht="15.75" thickBot="1">
      <c r="A51" s="387" t="s">
        <v>1</v>
      </c>
      <c r="B51" s="153"/>
      <c r="C51" s="122"/>
      <c r="D51" s="122"/>
      <c r="E51" s="122"/>
      <c r="F51" s="111"/>
      <c r="G51" s="112"/>
      <c r="H51" s="112"/>
      <c r="I51" s="112"/>
      <c r="J51" s="112"/>
      <c r="K51" s="112"/>
      <c r="L51" s="112"/>
      <c r="M51" s="112"/>
      <c r="N51" s="112"/>
      <c r="O51" s="113"/>
      <c r="P51" s="112"/>
      <c r="Q51" s="377">
        <f>SUBTOTAL(9,Q46:Q50)</f>
        <v>54</v>
      </c>
      <c r="R51" s="112"/>
      <c r="S51" s="112"/>
      <c r="T51" s="112"/>
      <c r="U51" s="112"/>
      <c r="V51" s="112"/>
      <c r="W51" s="112"/>
      <c r="X51" s="113"/>
      <c r="Y51" s="112"/>
      <c r="Z51" s="112"/>
      <c r="AA51" s="112"/>
      <c r="AB51" s="112"/>
      <c r="AC51" s="377">
        <f>SUBTOTAL(9,AC46:AC50)</f>
        <v>0</v>
      </c>
      <c r="AD51" s="112"/>
      <c r="AE51" s="113"/>
      <c r="AF51" s="112"/>
      <c r="AG51" s="112"/>
      <c r="AH51" s="112"/>
      <c r="AI51" s="112"/>
      <c r="AJ51" s="112"/>
      <c r="AK51" s="112"/>
      <c r="AL51" s="112"/>
      <c r="AM51" s="112"/>
      <c r="AN51" s="112"/>
      <c r="AO51" s="112"/>
      <c r="AP51" s="113"/>
      <c r="AQ51" s="377">
        <f>SUBTOTAL(9,AQ46:AQ50)</f>
        <v>0</v>
      </c>
      <c r="AR51" s="112"/>
      <c r="AS51" s="112"/>
      <c r="AT51" s="112"/>
      <c r="AU51" s="112"/>
      <c r="AV51" s="112"/>
      <c r="AW51" s="112"/>
      <c r="AX51" s="112"/>
      <c r="AY51" s="112"/>
      <c r="AZ51" s="112"/>
      <c r="BA51" s="112"/>
      <c r="BB51" s="377">
        <f>SUBTOTAL(9,BB46:BB50)</f>
        <v>0</v>
      </c>
      <c r="BC51" s="207"/>
      <c r="BD51" s="189">
        <f>SUBTOTAL(9,BD46:BD50)</f>
        <v>54</v>
      </c>
      <c r="BE51" s="222">
        <f>'totaal BOL niv 2 2 jr'!C23</f>
        <v>0</v>
      </c>
      <c r="BF51" s="381"/>
    </row>
    <row r="52" spans="1:58" s="13" customFormat="1" ht="15" thickTop="1">
      <c r="A52" s="388" t="str">
        <f>'totaal BOL niv 2 2 jr'!B24</f>
        <v>1g Techniek</v>
      </c>
      <c r="B52" s="152"/>
      <c r="C52" s="410"/>
      <c r="D52" s="410"/>
      <c r="E52" s="410"/>
      <c r="F52" s="411"/>
      <c r="G52" s="412"/>
      <c r="H52" s="412"/>
      <c r="I52" s="412"/>
      <c r="J52" s="412"/>
      <c r="K52" s="412"/>
      <c r="L52" s="412"/>
      <c r="M52" s="412"/>
      <c r="N52" s="412"/>
      <c r="O52" s="412"/>
      <c r="P52" s="412"/>
      <c r="Q52" s="413"/>
      <c r="R52" s="412"/>
      <c r="S52" s="412"/>
      <c r="T52" s="412"/>
      <c r="U52" s="412"/>
      <c r="V52" s="412"/>
      <c r="W52" s="412"/>
      <c r="X52" s="412"/>
      <c r="Y52" s="412"/>
      <c r="Z52" s="412"/>
      <c r="AA52" s="412"/>
      <c r="AB52" s="412"/>
      <c r="AC52" s="413"/>
      <c r="AD52" s="412"/>
      <c r="AE52" s="412"/>
      <c r="AF52" s="412"/>
      <c r="AG52" s="412"/>
      <c r="AH52" s="412"/>
      <c r="AI52" s="412"/>
      <c r="AJ52" s="412"/>
      <c r="AK52" s="412"/>
      <c r="AL52" s="412"/>
      <c r="AM52" s="412"/>
      <c r="AN52" s="412"/>
      <c r="AO52" s="412"/>
      <c r="AP52" s="412"/>
      <c r="AQ52" s="413"/>
      <c r="AR52" s="412"/>
      <c r="AS52" s="412"/>
      <c r="AT52" s="412"/>
      <c r="AU52" s="412"/>
      <c r="AV52" s="412"/>
      <c r="AW52" s="412"/>
      <c r="AX52" s="412"/>
      <c r="AY52" s="412"/>
      <c r="AZ52" s="412"/>
      <c r="BA52" s="412"/>
      <c r="BB52" s="413"/>
      <c r="BC52" s="429"/>
      <c r="BD52" s="428" t="s">
        <v>8</v>
      </c>
      <c r="BE52" s="220"/>
      <c r="BF52" s="382"/>
    </row>
    <row r="53" spans="1:58" s="13" customFormat="1">
      <c r="A53" s="120"/>
      <c r="B53" s="125"/>
      <c r="C53" s="122"/>
      <c r="D53" s="122"/>
      <c r="E53" s="122"/>
      <c r="F53" s="102">
        <v>12</v>
      </c>
      <c r="G53" s="103"/>
      <c r="H53" s="103"/>
      <c r="I53" s="103"/>
      <c r="J53" s="103"/>
      <c r="K53" s="103"/>
      <c r="L53" s="103"/>
      <c r="M53" s="103"/>
      <c r="N53" s="103"/>
      <c r="O53" s="104"/>
      <c r="P53" s="103"/>
      <c r="Q53" s="376">
        <f>SUM(F53:P53)</f>
        <v>12</v>
      </c>
      <c r="R53" s="103"/>
      <c r="S53" s="103"/>
      <c r="T53" s="103"/>
      <c r="U53" s="103"/>
      <c r="V53" s="103"/>
      <c r="W53" s="103"/>
      <c r="X53" s="104"/>
      <c r="Y53" s="103"/>
      <c r="Z53" s="103"/>
      <c r="AA53" s="103"/>
      <c r="AB53" s="103"/>
      <c r="AC53" s="376">
        <f>SUM(R53:AB53)</f>
        <v>0</v>
      </c>
      <c r="AD53" s="103"/>
      <c r="AE53" s="104"/>
      <c r="AF53" s="103"/>
      <c r="AG53" s="103"/>
      <c r="AH53" s="103"/>
      <c r="AI53" s="103"/>
      <c r="AJ53" s="103"/>
      <c r="AK53" s="103"/>
      <c r="AL53" s="103"/>
      <c r="AM53" s="103"/>
      <c r="AN53" s="103"/>
      <c r="AO53" s="103"/>
      <c r="AP53" s="104"/>
      <c r="AQ53" s="376">
        <f>SUM(AD53:AP53)</f>
        <v>0</v>
      </c>
      <c r="AR53" s="103"/>
      <c r="AS53" s="103"/>
      <c r="AT53" s="103"/>
      <c r="AU53" s="103"/>
      <c r="AV53" s="103"/>
      <c r="AW53" s="103"/>
      <c r="AX53" s="103"/>
      <c r="AY53" s="103"/>
      <c r="AZ53" s="103"/>
      <c r="BA53" s="103"/>
      <c r="BB53" s="376">
        <f>SUM(AR53:BA53)</f>
        <v>0</v>
      </c>
      <c r="BC53" s="203"/>
      <c r="BD53" s="188">
        <f t="shared" ref="BD53:BD57" si="10">SUM(Q53+AC53+AQ53+BB53)</f>
        <v>12</v>
      </c>
      <c r="BE53" s="220"/>
      <c r="BF53" s="381"/>
    </row>
    <row r="54" spans="1:58" s="13" customFormat="1">
      <c r="A54" s="120"/>
      <c r="B54" s="125"/>
      <c r="C54" s="122"/>
      <c r="D54" s="122"/>
      <c r="E54" s="122"/>
      <c r="F54" s="102"/>
      <c r="G54" s="103"/>
      <c r="H54" s="103"/>
      <c r="I54" s="103"/>
      <c r="J54" s="103"/>
      <c r="K54" s="103"/>
      <c r="L54" s="103"/>
      <c r="M54" s="103"/>
      <c r="N54" s="103"/>
      <c r="O54" s="104"/>
      <c r="P54" s="103"/>
      <c r="Q54" s="376">
        <f>SUM(F54:P54)</f>
        <v>0</v>
      </c>
      <c r="R54" s="103"/>
      <c r="S54" s="103"/>
      <c r="T54" s="103"/>
      <c r="U54" s="103"/>
      <c r="V54" s="103"/>
      <c r="W54" s="103"/>
      <c r="X54" s="104"/>
      <c r="Y54" s="103"/>
      <c r="Z54" s="103"/>
      <c r="AA54" s="103"/>
      <c r="AB54" s="103"/>
      <c r="AC54" s="376">
        <f>SUM(R54:AB54)</f>
        <v>0</v>
      </c>
      <c r="AD54" s="103"/>
      <c r="AE54" s="104"/>
      <c r="AF54" s="103"/>
      <c r="AG54" s="103"/>
      <c r="AH54" s="103"/>
      <c r="AI54" s="103"/>
      <c r="AJ54" s="103"/>
      <c r="AK54" s="103"/>
      <c r="AL54" s="103"/>
      <c r="AM54" s="103"/>
      <c r="AN54" s="103"/>
      <c r="AO54" s="103"/>
      <c r="AP54" s="104"/>
      <c r="AQ54" s="376">
        <f>SUM(AD54:AP54)</f>
        <v>0</v>
      </c>
      <c r="AR54" s="103"/>
      <c r="AS54" s="103"/>
      <c r="AT54" s="103"/>
      <c r="AU54" s="103"/>
      <c r="AV54" s="103"/>
      <c r="AW54" s="103"/>
      <c r="AX54" s="103"/>
      <c r="AY54" s="103"/>
      <c r="AZ54" s="103"/>
      <c r="BA54" s="103"/>
      <c r="BB54" s="376">
        <f>SUM(AR54:BA54)</f>
        <v>0</v>
      </c>
      <c r="BC54" s="203"/>
      <c r="BD54" s="188">
        <f t="shared" si="10"/>
        <v>0</v>
      </c>
      <c r="BE54" s="220"/>
      <c r="BF54" s="381"/>
    </row>
    <row r="55" spans="1:58" s="13" customFormat="1">
      <c r="A55" s="120"/>
      <c r="B55" s="125"/>
      <c r="C55" s="122"/>
      <c r="D55" s="122"/>
      <c r="E55" s="122"/>
      <c r="F55" s="108"/>
      <c r="G55" s="109"/>
      <c r="H55" s="109"/>
      <c r="I55" s="109"/>
      <c r="J55" s="109"/>
      <c r="K55" s="109"/>
      <c r="L55" s="109"/>
      <c r="M55" s="109"/>
      <c r="N55" s="109"/>
      <c r="O55" s="110"/>
      <c r="P55" s="109"/>
      <c r="Q55" s="376">
        <f>SUM(F55:P55)</f>
        <v>0</v>
      </c>
      <c r="R55" s="109"/>
      <c r="S55" s="109"/>
      <c r="T55" s="109"/>
      <c r="U55" s="109"/>
      <c r="V55" s="109"/>
      <c r="W55" s="109"/>
      <c r="X55" s="110"/>
      <c r="Y55" s="109"/>
      <c r="Z55" s="109"/>
      <c r="AA55" s="109"/>
      <c r="AB55" s="109"/>
      <c r="AC55" s="376">
        <f>SUM(R55:AB55)</f>
        <v>0</v>
      </c>
      <c r="AD55" s="109"/>
      <c r="AE55" s="110"/>
      <c r="AF55" s="109"/>
      <c r="AG55" s="109"/>
      <c r="AH55" s="109"/>
      <c r="AI55" s="109"/>
      <c r="AJ55" s="109"/>
      <c r="AK55" s="109"/>
      <c r="AL55" s="109"/>
      <c r="AM55" s="109"/>
      <c r="AN55" s="109"/>
      <c r="AO55" s="109"/>
      <c r="AP55" s="110"/>
      <c r="AQ55" s="376">
        <f>SUM(AD55:AP55)</f>
        <v>0</v>
      </c>
      <c r="AR55" s="109"/>
      <c r="AS55" s="109"/>
      <c r="AT55" s="109"/>
      <c r="AU55" s="109"/>
      <c r="AV55" s="109"/>
      <c r="AW55" s="109"/>
      <c r="AX55" s="109"/>
      <c r="AY55" s="109"/>
      <c r="AZ55" s="109"/>
      <c r="BA55" s="109"/>
      <c r="BB55" s="376">
        <f>SUM(AR55:BA55)</f>
        <v>0</v>
      </c>
      <c r="BC55" s="205"/>
      <c r="BD55" s="188">
        <f t="shared" si="10"/>
        <v>0</v>
      </c>
      <c r="BE55" s="220"/>
      <c r="BF55" s="381"/>
    </row>
    <row r="56" spans="1:58" s="13" customFormat="1">
      <c r="A56" s="120"/>
      <c r="B56" s="125"/>
      <c r="C56" s="122"/>
      <c r="D56" s="122"/>
      <c r="E56" s="122"/>
      <c r="F56" s="108"/>
      <c r="G56" s="109"/>
      <c r="H56" s="109"/>
      <c r="I56" s="109"/>
      <c r="J56" s="109"/>
      <c r="K56" s="109"/>
      <c r="L56" s="109"/>
      <c r="M56" s="109"/>
      <c r="N56" s="109"/>
      <c r="O56" s="110"/>
      <c r="P56" s="109"/>
      <c r="Q56" s="376">
        <f>SUM(F56:P56)</f>
        <v>0</v>
      </c>
      <c r="R56" s="109"/>
      <c r="S56" s="109"/>
      <c r="T56" s="109"/>
      <c r="U56" s="109"/>
      <c r="V56" s="109"/>
      <c r="W56" s="109"/>
      <c r="X56" s="110"/>
      <c r="Y56" s="109"/>
      <c r="Z56" s="109"/>
      <c r="AA56" s="109"/>
      <c r="AB56" s="109"/>
      <c r="AC56" s="376">
        <f>SUM(R56:AB56)</f>
        <v>0</v>
      </c>
      <c r="AD56" s="109"/>
      <c r="AE56" s="110"/>
      <c r="AF56" s="109"/>
      <c r="AG56" s="109"/>
      <c r="AH56" s="109"/>
      <c r="AI56" s="109"/>
      <c r="AJ56" s="109"/>
      <c r="AK56" s="109"/>
      <c r="AL56" s="109"/>
      <c r="AM56" s="109"/>
      <c r="AN56" s="109"/>
      <c r="AO56" s="109"/>
      <c r="AP56" s="110"/>
      <c r="AQ56" s="376">
        <f>SUM(AD56:AP56)</f>
        <v>0</v>
      </c>
      <c r="AR56" s="109"/>
      <c r="AS56" s="109"/>
      <c r="AT56" s="109"/>
      <c r="AU56" s="109"/>
      <c r="AV56" s="109"/>
      <c r="AW56" s="109"/>
      <c r="AX56" s="109"/>
      <c r="AY56" s="109"/>
      <c r="AZ56" s="109"/>
      <c r="BA56" s="109"/>
      <c r="BB56" s="376">
        <f>SUM(AR56:BA56)</f>
        <v>0</v>
      </c>
      <c r="BC56" s="205"/>
      <c r="BD56" s="188">
        <f t="shared" si="10"/>
        <v>0</v>
      </c>
      <c r="BE56" s="220"/>
      <c r="BF56" s="381"/>
    </row>
    <row r="57" spans="1:58" s="13" customFormat="1">
      <c r="A57" s="120"/>
      <c r="B57" s="125"/>
      <c r="C57" s="122"/>
      <c r="D57" s="122"/>
      <c r="E57" s="122"/>
      <c r="F57" s="108"/>
      <c r="G57" s="109"/>
      <c r="H57" s="109"/>
      <c r="I57" s="109"/>
      <c r="J57" s="109"/>
      <c r="K57" s="109"/>
      <c r="L57" s="109"/>
      <c r="M57" s="109"/>
      <c r="N57" s="109"/>
      <c r="O57" s="110"/>
      <c r="P57" s="109"/>
      <c r="Q57" s="376">
        <f>SUM(F57:P57)</f>
        <v>0</v>
      </c>
      <c r="R57" s="109"/>
      <c r="S57" s="109"/>
      <c r="T57" s="109"/>
      <c r="U57" s="109"/>
      <c r="V57" s="109"/>
      <c r="W57" s="109"/>
      <c r="X57" s="110"/>
      <c r="Y57" s="109"/>
      <c r="Z57" s="109"/>
      <c r="AA57" s="109"/>
      <c r="AB57" s="109"/>
      <c r="AC57" s="376">
        <f>SUM(R57:AB57)</f>
        <v>0</v>
      </c>
      <c r="AD57" s="109"/>
      <c r="AE57" s="110"/>
      <c r="AF57" s="109"/>
      <c r="AG57" s="109"/>
      <c r="AH57" s="109"/>
      <c r="AI57" s="109"/>
      <c r="AJ57" s="109"/>
      <c r="AK57" s="109"/>
      <c r="AL57" s="109"/>
      <c r="AM57" s="109"/>
      <c r="AN57" s="109"/>
      <c r="AO57" s="109"/>
      <c r="AP57" s="110"/>
      <c r="AQ57" s="376">
        <f>SUM(AD57:AP57)</f>
        <v>0</v>
      </c>
      <c r="AR57" s="109"/>
      <c r="AS57" s="109"/>
      <c r="AT57" s="109"/>
      <c r="AU57" s="109"/>
      <c r="AV57" s="109"/>
      <c r="AW57" s="109"/>
      <c r="AX57" s="109"/>
      <c r="AY57" s="109"/>
      <c r="AZ57" s="109"/>
      <c r="BA57" s="109"/>
      <c r="BB57" s="376">
        <f>SUM(AR57:BA57)</f>
        <v>0</v>
      </c>
      <c r="BC57" s="205"/>
      <c r="BD57" s="188">
        <f t="shared" si="10"/>
        <v>0</v>
      </c>
      <c r="BE57" s="220"/>
      <c r="BF57" s="381"/>
    </row>
    <row r="58" spans="1:58" s="13" customFormat="1" ht="15.75" thickBot="1">
      <c r="A58" s="387" t="s">
        <v>1</v>
      </c>
      <c r="B58" s="153"/>
      <c r="C58" s="122"/>
      <c r="D58" s="122"/>
      <c r="E58" s="122"/>
      <c r="F58" s="111"/>
      <c r="G58" s="112"/>
      <c r="H58" s="112"/>
      <c r="I58" s="112"/>
      <c r="J58" s="112"/>
      <c r="K58" s="112"/>
      <c r="L58" s="112"/>
      <c r="M58" s="112"/>
      <c r="N58" s="112"/>
      <c r="O58" s="113"/>
      <c r="P58" s="112"/>
      <c r="Q58" s="377">
        <f>SUBTOTAL(9,Q53:Q57)</f>
        <v>12</v>
      </c>
      <c r="R58" s="112"/>
      <c r="S58" s="112"/>
      <c r="T58" s="112"/>
      <c r="U58" s="112"/>
      <c r="V58" s="112"/>
      <c r="W58" s="112"/>
      <c r="X58" s="113"/>
      <c r="Y58" s="112"/>
      <c r="Z58" s="112"/>
      <c r="AA58" s="112"/>
      <c r="AB58" s="112"/>
      <c r="AC58" s="377">
        <f>SUBTOTAL(9,AC53:AC57)</f>
        <v>0</v>
      </c>
      <c r="AD58" s="112"/>
      <c r="AE58" s="113"/>
      <c r="AF58" s="112"/>
      <c r="AG58" s="112"/>
      <c r="AH58" s="112"/>
      <c r="AI58" s="112"/>
      <c r="AJ58" s="112"/>
      <c r="AK58" s="112"/>
      <c r="AL58" s="112"/>
      <c r="AM58" s="112"/>
      <c r="AN58" s="112"/>
      <c r="AO58" s="112"/>
      <c r="AP58" s="113"/>
      <c r="AQ58" s="377">
        <f>SUBTOTAL(9,AQ53:AQ57)</f>
        <v>0</v>
      </c>
      <c r="AR58" s="112"/>
      <c r="AS58" s="112"/>
      <c r="AT58" s="112"/>
      <c r="AU58" s="112"/>
      <c r="AV58" s="112"/>
      <c r="AW58" s="112"/>
      <c r="AX58" s="112"/>
      <c r="AY58" s="112"/>
      <c r="AZ58" s="112"/>
      <c r="BA58" s="112"/>
      <c r="BB58" s="377">
        <f>SUBTOTAL(9,BB53:BB57)</f>
        <v>0</v>
      </c>
      <c r="BC58" s="207"/>
      <c r="BD58" s="189">
        <f>SUBTOTAL(9,BD53:BD57)</f>
        <v>12</v>
      </c>
      <c r="BE58" s="222">
        <f>'totaal BOL niv 2 2 jr'!C24</f>
        <v>0</v>
      </c>
      <c r="BF58" s="381"/>
    </row>
    <row r="59" spans="1:58" s="13" customFormat="1" ht="15" thickTop="1">
      <c r="A59" s="388" t="str">
        <f>'totaal BOL niv 2 2 jr'!B25</f>
        <v>1h Verrijking</v>
      </c>
      <c r="B59" s="152"/>
      <c r="C59" s="410"/>
      <c r="D59" s="410"/>
      <c r="E59" s="410"/>
      <c r="F59" s="411"/>
      <c r="G59" s="412"/>
      <c r="H59" s="412"/>
      <c r="I59" s="412"/>
      <c r="J59" s="412"/>
      <c r="K59" s="412"/>
      <c r="L59" s="412"/>
      <c r="M59" s="412"/>
      <c r="N59" s="412"/>
      <c r="O59" s="412"/>
      <c r="P59" s="412"/>
      <c r="Q59" s="413"/>
      <c r="R59" s="412"/>
      <c r="S59" s="412"/>
      <c r="T59" s="412"/>
      <c r="U59" s="412"/>
      <c r="V59" s="412"/>
      <c r="W59" s="412"/>
      <c r="X59" s="412"/>
      <c r="Y59" s="412"/>
      <c r="Z59" s="412"/>
      <c r="AA59" s="412"/>
      <c r="AB59" s="412"/>
      <c r="AC59" s="413"/>
      <c r="AD59" s="412"/>
      <c r="AE59" s="412"/>
      <c r="AF59" s="412"/>
      <c r="AG59" s="412"/>
      <c r="AH59" s="412"/>
      <c r="AI59" s="412"/>
      <c r="AJ59" s="412"/>
      <c r="AK59" s="412"/>
      <c r="AL59" s="412"/>
      <c r="AM59" s="412"/>
      <c r="AN59" s="412"/>
      <c r="AO59" s="412"/>
      <c r="AP59" s="412"/>
      <c r="AQ59" s="413"/>
      <c r="AR59" s="412"/>
      <c r="AS59" s="412"/>
      <c r="AT59" s="412"/>
      <c r="AU59" s="412"/>
      <c r="AV59" s="412"/>
      <c r="AW59" s="412"/>
      <c r="AX59" s="412"/>
      <c r="AY59" s="412"/>
      <c r="AZ59" s="412"/>
      <c r="BA59" s="412"/>
      <c r="BB59" s="413"/>
      <c r="BC59" s="429"/>
      <c r="BD59" s="428" t="s">
        <v>8</v>
      </c>
      <c r="BE59" s="220"/>
      <c r="BF59" s="382"/>
    </row>
    <row r="60" spans="1:58" s="13" customFormat="1">
      <c r="A60" s="120"/>
      <c r="B60" s="125"/>
      <c r="C60" s="122"/>
      <c r="D60" s="122"/>
      <c r="E60" s="122"/>
      <c r="F60" s="102">
        <v>24</v>
      </c>
      <c r="G60" s="103"/>
      <c r="H60" s="103"/>
      <c r="I60" s="103"/>
      <c r="J60" s="103"/>
      <c r="K60" s="103"/>
      <c r="L60" s="103"/>
      <c r="M60" s="103"/>
      <c r="N60" s="103"/>
      <c r="O60" s="104"/>
      <c r="P60" s="103"/>
      <c r="Q60" s="376">
        <f>SUM(F60:P60)</f>
        <v>24</v>
      </c>
      <c r="R60" s="103"/>
      <c r="S60" s="103"/>
      <c r="T60" s="103"/>
      <c r="U60" s="103"/>
      <c r="V60" s="103"/>
      <c r="W60" s="103"/>
      <c r="X60" s="104"/>
      <c r="Y60" s="103"/>
      <c r="Z60" s="103"/>
      <c r="AA60" s="103"/>
      <c r="AB60" s="103"/>
      <c r="AC60" s="376">
        <f>SUM(R60:AB60)</f>
        <v>0</v>
      </c>
      <c r="AD60" s="103"/>
      <c r="AE60" s="104"/>
      <c r="AF60" s="103"/>
      <c r="AG60" s="103"/>
      <c r="AH60" s="103"/>
      <c r="AI60" s="103"/>
      <c r="AJ60" s="103"/>
      <c r="AK60" s="103"/>
      <c r="AL60" s="103"/>
      <c r="AM60" s="103"/>
      <c r="AN60" s="103"/>
      <c r="AO60" s="103"/>
      <c r="AP60" s="104"/>
      <c r="AQ60" s="376">
        <f>SUM(AD60:AP60)</f>
        <v>0</v>
      </c>
      <c r="AR60" s="103"/>
      <c r="AS60" s="103"/>
      <c r="AT60" s="103"/>
      <c r="AU60" s="103"/>
      <c r="AV60" s="103"/>
      <c r="AW60" s="103"/>
      <c r="AX60" s="103"/>
      <c r="AY60" s="103"/>
      <c r="AZ60" s="103"/>
      <c r="BA60" s="103"/>
      <c r="BB60" s="376">
        <f>SUM(AR60:BA60)</f>
        <v>0</v>
      </c>
      <c r="BC60" s="203"/>
      <c r="BD60" s="188">
        <f t="shared" ref="BD60:BD64" si="11">SUM(Q60+AC60+AQ60+BB60)</f>
        <v>24</v>
      </c>
      <c r="BE60" s="220"/>
      <c r="BF60" s="381"/>
    </row>
    <row r="61" spans="1:58" s="13" customFormat="1">
      <c r="A61" s="120"/>
      <c r="B61" s="125"/>
      <c r="C61" s="122"/>
      <c r="D61" s="122"/>
      <c r="E61" s="122"/>
      <c r="F61" s="102"/>
      <c r="G61" s="103"/>
      <c r="H61" s="103"/>
      <c r="I61" s="103"/>
      <c r="J61" s="103"/>
      <c r="K61" s="103"/>
      <c r="L61" s="103"/>
      <c r="M61" s="103"/>
      <c r="N61" s="103"/>
      <c r="O61" s="104"/>
      <c r="P61" s="103"/>
      <c r="Q61" s="376">
        <f>SUM(F61:P61)</f>
        <v>0</v>
      </c>
      <c r="R61" s="103"/>
      <c r="S61" s="103"/>
      <c r="T61" s="103"/>
      <c r="U61" s="103"/>
      <c r="V61" s="103"/>
      <c r="W61" s="103"/>
      <c r="X61" s="104"/>
      <c r="Y61" s="103"/>
      <c r="Z61" s="103"/>
      <c r="AA61" s="103"/>
      <c r="AB61" s="103"/>
      <c r="AC61" s="376">
        <f>SUM(R61:AB61)</f>
        <v>0</v>
      </c>
      <c r="AD61" s="103"/>
      <c r="AE61" s="104"/>
      <c r="AF61" s="103"/>
      <c r="AG61" s="103"/>
      <c r="AH61" s="103"/>
      <c r="AI61" s="103"/>
      <c r="AJ61" s="103"/>
      <c r="AK61" s="103"/>
      <c r="AL61" s="103"/>
      <c r="AM61" s="103"/>
      <c r="AN61" s="103"/>
      <c r="AO61" s="103"/>
      <c r="AP61" s="104"/>
      <c r="AQ61" s="376">
        <f>SUM(AD61:AP61)</f>
        <v>0</v>
      </c>
      <c r="AR61" s="103"/>
      <c r="AS61" s="103"/>
      <c r="AT61" s="103"/>
      <c r="AU61" s="103"/>
      <c r="AV61" s="103"/>
      <c r="AW61" s="103"/>
      <c r="AX61" s="103"/>
      <c r="AY61" s="103"/>
      <c r="AZ61" s="103"/>
      <c r="BA61" s="103"/>
      <c r="BB61" s="376">
        <f>SUM(AR61:BA61)</f>
        <v>0</v>
      </c>
      <c r="BC61" s="203"/>
      <c r="BD61" s="188">
        <f t="shared" si="11"/>
        <v>0</v>
      </c>
      <c r="BE61" s="220"/>
      <c r="BF61" s="381"/>
    </row>
    <row r="62" spans="1:58" s="13" customFormat="1">
      <c r="A62" s="120"/>
      <c r="B62" s="125"/>
      <c r="C62" s="122"/>
      <c r="D62" s="122"/>
      <c r="E62" s="122"/>
      <c r="F62" s="108"/>
      <c r="G62" s="109"/>
      <c r="H62" s="109"/>
      <c r="I62" s="109"/>
      <c r="J62" s="109"/>
      <c r="K62" s="109"/>
      <c r="L62" s="109"/>
      <c r="M62" s="109"/>
      <c r="N62" s="109"/>
      <c r="O62" s="110"/>
      <c r="P62" s="109"/>
      <c r="Q62" s="376">
        <f>SUM(F62:P62)</f>
        <v>0</v>
      </c>
      <c r="R62" s="109"/>
      <c r="S62" s="109"/>
      <c r="T62" s="109"/>
      <c r="U62" s="109"/>
      <c r="V62" s="109"/>
      <c r="W62" s="109"/>
      <c r="X62" s="110"/>
      <c r="Y62" s="109"/>
      <c r="Z62" s="109"/>
      <c r="AA62" s="109"/>
      <c r="AB62" s="109"/>
      <c r="AC62" s="376">
        <f>SUM(R62:AB62)</f>
        <v>0</v>
      </c>
      <c r="AD62" s="109"/>
      <c r="AE62" s="110"/>
      <c r="AF62" s="109"/>
      <c r="AG62" s="109"/>
      <c r="AH62" s="109"/>
      <c r="AI62" s="109"/>
      <c r="AJ62" s="109"/>
      <c r="AK62" s="109"/>
      <c r="AL62" s="109"/>
      <c r="AM62" s="109"/>
      <c r="AN62" s="109"/>
      <c r="AO62" s="109"/>
      <c r="AP62" s="110"/>
      <c r="AQ62" s="376">
        <f>SUM(AD62:AP62)</f>
        <v>0</v>
      </c>
      <c r="AR62" s="109"/>
      <c r="AS62" s="109"/>
      <c r="AT62" s="109"/>
      <c r="AU62" s="109"/>
      <c r="AV62" s="109"/>
      <c r="AW62" s="109"/>
      <c r="AX62" s="109"/>
      <c r="AY62" s="109"/>
      <c r="AZ62" s="109"/>
      <c r="BA62" s="109"/>
      <c r="BB62" s="376">
        <f>SUM(AR62:BA62)</f>
        <v>0</v>
      </c>
      <c r="BC62" s="205"/>
      <c r="BD62" s="188">
        <f t="shared" si="11"/>
        <v>0</v>
      </c>
      <c r="BE62" s="220"/>
      <c r="BF62" s="381"/>
    </row>
    <row r="63" spans="1:58" s="13" customFormat="1">
      <c r="A63" s="120"/>
      <c r="B63" s="125"/>
      <c r="C63" s="122"/>
      <c r="D63" s="122"/>
      <c r="E63" s="122"/>
      <c r="F63" s="108"/>
      <c r="G63" s="109"/>
      <c r="H63" s="109"/>
      <c r="I63" s="109"/>
      <c r="J63" s="109"/>
      <c r="K63" s="109"/>
      <c r="L63" s="109"/>
      <c r="M63" s="109"/>
      <c r="N63" s="109"/>
      <c r="O63" s="110"/>
      <c r="P63" s="109"/>
      <c r="Q63" s="376">
        <f>SUM(F63:P63)</f>
        <v>0</v>
      </c>
      <c r="R63" s="109"/>
      <c r="S63" s="109"/>
      <c r="T63" s="109"/>
      <c r="U63" s="109"/>
      <c r="V63" s="109"/>
      <c r="W63" s="109"/>
      <c r="X63" s="110"/>
      <c r="Y63" s="109"/>
      <c r="Z63" s="109"/>
      <c r="AA63" s="109"/>
      <c r="AB63" s="109"/>
      <c r="AC63" s="376">
        <f>SUM(R63:AB63)</f>
        <v>0</v>
      </c>
      <c r="AD63" s="109"/>
      <c r="AE63" s="110"/>
      <c r="AF63" s="109"/>
      <c r="AG63" s="109"/>
      <c r="AH63" s="109"/>
      <c r="AI63" s="109"/>
      <c r="AJ63" s="109"/>
      <c r="AK63" s="109"/>
      <c r="AL63" s="109"/>
      <c r="AM63" s="109"/>
      <c r="AN63" s="109"/>
      <c r="AO63" s="109"/>
      <c r="AP63" s="110"/>
      <c r="AQ63" s="376">
        <f>SUM(AD63:AP63)</f>
        <v>0</v>
      </c>
      <c r="AR63" s="109"/>
      <c r="AS63" s="109"/>
      <c r="AT63" s="109"/>
      <c r="AU63" s="109"/>
      <c r="AV63" s="109"/>
      <c r="AW63" s="109"/>
      <c r="AX63" s="109"/>
      <c r="AY63" s="109"/>
      <c r="AZ63" s="109"/>
      <c r="BA63" s="109"/>
      <c r="BB63" s="376">
        <f>SUM(AR63:BA63)</f>
        <v>0</v>
      </c>
      <c r="BC63" s="205"/>
      <c r="BD63" s="188">
        <f t="shared" si="11"/>
        <v>0</v>
      </c>
      <c r="BE63" s="220"/>
      <c r="BF63" s="381"/>
    </row>
    <row r="64" spans="1:58" s="13" customFormat="1">
      <c r="A64" s="120"/>
      <c r="B64" s="125"/>
      <c r="C64" s="122"/>
      <c r="D64" s="122"/>
      <c r="E64" s="122"/>
      <c r="F64" s="108"/>
      <c r="G64" s="109"/>
      <c r="H64" s="109"/>
      <c r="I64" s="109"/>
      <c r="J64" s="109"/>
      <c r="K64" s="109"/>
      <c r="L64" s="109"/>
      <c r="M64" s="109"/>
      <c r="N64" s="109"/>
      <c r="O64" s="110"/>
      <c r="P64" s="109"/>
      <c r="Q64" s="376">
        <f>SUM(F64:P64)</f>
        <v>0</v>
      </c>
      <c r="R64" s="109"/>
      <c r="S64" s="109"/>
      <c r="T64" s="109"/>
      <c r="U64" s="109"/>
      <c r="V64" s="109"/>
      <c r="W64" s="109"/>
      <c r="X64" s="110"/>
      <c r="Y64" s="109"/>
      <c r="Z64" s="109"/>
      <c r="AA64" s="109"/>
      <c r="AB64" s="109"/>
      <c r="AC64" s="376">
        <f>SUM(R64:AB64)</f>
        <v>0</v>
      </c>
      <c r="AD64" s="109"/>
      <c r="AE64" s="110"/>
      <c r="AF64" s="109"/>
      <c r="AG64" s="109"/>
      <c r="AH64" s="109"/>
      <c r="AI64" s="109"/>
      <c r="AJ64" s="109"/>
      <c r="AK64" s="109"/>
      <c r="AL64" s="109"/>
      <c r="AM64" s="109"/>
      <c r="AN64" s="109"/>
      <c r="AO64" s="109"/>
      <c r="AP64" s="110"/>
      <c r="AQ64" s="376">
        <f>SUM(AD64:AP64)</f>
        <v>0</v>
      </c>
      <c r="AR64" s="109"/>
      <c r="AS64" s="109"/>
      <c r="AT64" s="109"/>
      <c r="AU64" s="109"/>
      <c r="AV64" s="109"/>
      <c r="AW64" s="109"/>
      <c r="AX64" s="109"/>
      <c r="AY64" s="109"/>
      <c r="AZ64" s="109"/>
      <c r="BA64" s="109"/>
      <c r="BB64" s="376">
        <f>SUM(AR64:BA64)</f>
        <v>0</v>
      </c>
      <c r="BC64" s="205"/>
      <c r="BD64" s="188">
        <f t="shared" si="11"/>
        <v>0</v>
      </c>
      <c r="BE64" s="220"/>
      <c r="BF64" s="381"/>
    </row>
    <row r="65" spans="1:58" s="13" customFormat="1" ht="15.75" thickBot="1">
      <c r="A65" s="387" t="s">
        <v>1</v>
      </c>
      <c r="B65" s="153"/>
      <c r="C65" s="122"/>
      <c r="D65" s="122"/>
      <c r="E65" s="122"/>
      <c r="F65" s="111"/>
      <c r="G65" s="112"/>
      <c r="H65" s="112"/>
      <c r="I65" s="112"/>
      <c r="J65" s="112"/>
      <c r="K65" s="112"/>
      <c r="L65" s="112"/>
      <c r="M65" s="112"/>
      <c r="N65" s="112"/>
      <c r="O65" s="113"/>
      <c r="P65" s="112"/>
      <c r="Q65" s="377">
        <f>SUBTOTAL(9,Q60:Q64)</f>
        <v>24</v>
      </c>
      <c r="R65" s="112"/>
      <c r="S65" s="112"/>
      <c r="T65" s="112"/>
      <c r="U65" s="112"/>
      <c r="V65" s="112"/>
      <c r="W65" s="112"/>
      <c r="X65" s="113"/>
      <c r="Y65" s="112"/>
      <c r="Z65" s="112"/>
      <c r="AA65" s="112"/>
      <c r="AB65" s="112"/>
      <c r="AC65" s="377">
        <f>SUBTOTAL(9,AC60:AC64)</f>
        <v>0</v>
      </c>
      <c r="AD65" s="112"/>
      <c r="AE65" s="113"/>
      <c r="AF65" s="112"/>
      <c r="AG65" s="112"/>
      <c r="AH65" s="112"/>
      <c r="AI65" s="112"/>
      <c r="AJ65" s="112"/>
      <c r="AK65" s="112"/>
      <c r="AL65" s="112"/>
      <c r="AM65" s="112"/>
      <c r="AN65" s="112"/>
      <c r="AO65" s="112"/>
      <c r="AP65" s="113"/>
      <c r="AQ65" s="377">
        <f>SUBTOTAL(9,AQ60:AQ64)</f>
        <v>0</v>
      </c>
      <c r="AR65" s="112"/>
      <c r="AS65" s="112"/>
      <c r="AT65" s="112"/>
      <c r="AU65" s="112"/>
      <c r="AV65" s="112"/>
      <c r="AW65" s="112"/>
      <c r="AX65" s="112"/>
      <c r="AY65" s="112"/>
      <c r="AZ65" s="112"/>
      <c r="BA65" s="112"/>
      <c r="BB65" s="377">
        <f>SUBTOTAL(9,BB60:BB64)</f>
        <v>0</v>
      </c>
      <c r="BC65" s="207"/>
      <c r="BD65" s="189">
        <f>SUBTOTAL(9,BD60:BD64)</f>
        <v>24</v>
      </c>
      <c r="BE65" s="222">
        <f>'totaal BOL niv 2 2 jr'!C25</f>
        <v>0</v>
      </c>
      <c r="BF65" s="381"/>
    </row>
    <row r="66" spans="1:58" s="13" customFormat="1" ht="15" thickTop="1">
      <c r="A66" s="388" t="str">
        <f>'totaal BOL niv 2 2 jr'!B26</f>
        <v>1i Algemene verzorging</v>
      </c>
      <c r="B66" s="152"/>
      <c r="C66" s="410"/>
      <c r="D66" s="410"/>
      <c r="E66" s="410"/>
      <c r="F66" s="411"/>
      <c r="G66" s="412"/>
      <c r="H66" s="412"/>
      <c r="I66" s="412"/>
      <c r="J66" s="412"/>
      <c r="K66" s="412"/>
      <c r="L66" s="412"/>
      <c r="M66" s="412"/>
      <c r="N66" s="412"/>
      <c r="O66" s="412"/>
      <c r="P66" s="412"/>
      <c r="Q66" s="413"/>
      <c r="R66" s="412"/>
      <c r="S66" s="412"/>
      <c r="T66" s="412"/>
      <c r="U66" s="412"/>
      <c r="V66" s="412"/>
      <c r="W66" s="412"/>
      <c r="X66" s="412"/>
      <c r="Y66" s="412"/>
      <c r="Z66" s="412"/>
      <c r="AA66" s="412"/>
      <c r="AB66" s="412"/>
      <c r="AC66" s="413"/>
      <c r="AD66" s="412"/>
      <c r="AE66" s="412"/>
      <c r="AF66" s="412"/>
      <c r="AG66" s="412"/>
      <c r="AH66" s="412"/>
      <c r="AI66" s="412"/>
      <c r="AJ66" s="412"/>
      <c r="AK66" s="412"/>
      <c r="AL66" s="412"/>
      <c r="AM66" s="412"/>
      <c r="AN66" s="412"/>
      <c r="AO66" s="412"/>
      <c r="AP66" s="412"/>
      <c r="AQ66" s="413"/>
      <c r="AR66" s="412"/>
      <c r="AS66" s="412"/>
      <c r="AT66" s="412"/>
      <c r="AU66" s="412"/>
      <c r="AV66" s="412"/>
      <c r="AW66" s="412"/>
      <c r="AX66" s="412"/>
      <c r="AY66" s="412"/>
      <c r="AZ66" s="412"/>
      <c r="BA66" s="412"/>
      <c r="BB66" s="413"/>
      <c r="BC66" s="429"/>
      <c r="BD66" s="428" t="s">
        <v>8</v>
      </c>
      <c r="BE66" s="220"/>
      <c r="BF66" s="382"/>
    </row>
    <row r="67" spans="1:58" s="13" customFormat="1">
      <c r="A67" s="120"/>
      <c r="B67" s="125"/>
      <c r="C67" s="122"/>
      <c r="D67" s="122"/>
      <c r="E67" s="122"/>
      <c r="F67" s="102">
        <v>140</v>
      </c>
      <c r="G67" s="103"/>
      <c r="H67" s="103"/>
      <c r="I67" s="103"/>
      <c r="J67" s="103"/>
      <c r="K67" s="103"/>
      <c r="L67" s="103"/>
      <c r="M67" s="103"/>
      <c r="N67" s="103"/>
      <c r="O67" s="104"/>
      <c r="P67" s="103"/>
      <c r="Q67" s="376">
        <f>SUM(F67:P67)</f>
        <v>140</v>
      </c>
      <c r="R67" s="103"/>
      <c r="S67" s="103"/>
      <c r="T67" s="103"/>
      <c r="U67" s="103"/>
      <c r="V67" s="103"/>
      <c r="W67" s="103"/>
      <c r="X67" s="104"/>
      <c r="Y67" s="103"/>
      <c r="Z67" s="103"/>
      <c r="AA67" s="103"/>
      <c r="AB67" s="103"/>
      <c r="AC67" s="376">
        <f>SUM(R67:AB67)</f>
        <v>0</v>
      </c>
      <c r="AD67" s="103"/>
      <c r="AE67" s="104"/>
      <c r="AF67" s="103"/>
      <c r="AG67" s="103"/>
      <c r="AH67" s="103"/>
      <c r="AI67" s="103"/>
      <c r="AJ67" s="103"/>
      <c r="AK67" s="103"/>
      <c r="AL67" s="103"/>
      <c r="AM67" s="103"/>
      <c r="AN67" s="103"/>
      <c r="AO67" s="103"/>
      <c r="AP67" s="104"/>
      <c r="AQ67" s="376">
        <f>SUM(AD67:AP67)</f>
        <v>0</v>
      </c>
      <c r="AR67" s="103"/>
      <c r="AS67" s="103"/>
      <c r="AT67" s="103"/>
      <c r="AU67" s="103"/>
      <c r="AV67" s="103"/>
      <c r="AW67" s="103"/>
      <c r="AX67" s="103"/>
      <c r="AY67" s="103"/>
      <c r="AZ67" s="103"/>
      <c r="BA67" s="103"/>
      <c r="BB67" s="376">
        <f>SUM(AR67:BA67)</f>
        <v>0</v>
      </c>
      <c r="BC67" s="203"/>
      <c r="BD67" s="188">
        <f t="shared" ref="BD67:BD71" si="12">SUM(Q67+AC67+AQ67+BB67)</f>
        <v>140</v>
      </c>
      <c r="BE67" s="220"/>
      <c r="BF67" s="381"/>
    </row>
    <row r="68" spans="1:58" s="13" customFormat="1">
      <c r="A68" s="120"/>
      <c r="B68" s="125"/>
      <c r="C68" s="122"/>
      <c r="D68" s="122"/>
      <c r="E68" s="122"/>
      <c r="F68" s="102"/>
      <c r="G68" s="103"/>
      <c r="H68" s="103"/>
      <c r="I68" s="103"/>
      <c r="J68" s="103"/>
      <c r="K68" s="103"/>
      <c r="L68" s="103"/>
      <c r="M68" s="103"/>
      <c r="N68" s="103"/>
      <c r="O68" s="104"/>
      <c r="P68" s="103"/>
      <c r="Q68" s="376">
        <f>SUM(F68:P68)</f>
        <v>0</v>
      </c>
      <c r="R68" s="103"/>
      <c r="S68" s="103"/>
      <c r="T68" s="103"/>
      <c r="U68" s="103"/>
      <c r="V68" s="103"/>
      <c r="W68" s="103"/>
      <c r="X68" s="104"/>
      <c r="Y68" s="103"/>
      <c r="Z68" s="103"/>
      <c r="AA68" s="103"/>
      <c r="AB68" s="103"/>
      <c r="AC68" s="376">
        <f>SUM(R68:AB68)</f>
        <v>0</v>
      </c>
      <c r="AD68" s="103"/>
      <c r="AE68" s="104"/>
      <c r="AF68" s="103"/>
      <c r="AG68" s="103"/>
      <c r="AH68" s="103"/>
      <c r="AI68" s="103"/>
      <c r="AJ68" s="103"/>
      <c r="AK68" s="103"/>
      <c r="AL68" s="103"/>
      <c r="AM68" s="103"/>
      <c r="AN68" s="103"/>
      <c r="AO68" s="103"/>
      <c r="AP68" s="104"/>
      <c r="AQ68" s="376">
        <f>SUM(AD68:AP68)</f>
        <v>0</v>
      </c>
      <c r="AR68" s="103"/>
      <c r="AS68" s="103"/>
      <c r="AT68" s="103"/>
      <c r="AU68" s="103"/>
      <c r="AV68" s="103"/>
      <c r="AW68" s="103"/>
      <c r="AX68" s="103"/>
      <c r="AY68" s="103"/>
      <c r="AZ68" s="103"/>
      <c r="BA68" s="103"/>
      <c r="BB68" s="376">
        <f>SUM(AR68:BA68)</f>
        <v>0</v>
      </c>
      <c r="BC68" s="203"/>
      <c r="BD68" s="188">
        <f t="shared" si="12"/>
        <v>0</v>
      </c>
      <c r="BE68" s="220"/>
      <c r="BF68" s="381"/>
    </row>
    <row r="69" spans="1:58" s="13" customFormat="1">
      <c r="A69" s="120"/>
      <c r="B69" s="125"/>
      <c r="C69" s="122"/>
      <c r="D69" s="122"/>
      <c r="E69" s="122"/>
      <c r="F69" s="108"/>
      <c r="G69" s="109"/>
      <c r="H69" s="109"/>
      <c r="I69" s="109"/>
      <c r="J69" s="109"/>
      <c r="K69" s="109"/>
      <c r="L69" s="109"/>
      <c r="M69" s="109"/>
      <c r="N69" s="109"/>
      <c r="O69" s="110"/>
      <c r="P69" s="109"/>
      <c r="Q69" s="376">
        <f>SUM(F69:P69)</f>
        <v>0</v>
      </c>
      <c r="R69" s="109"/>
      <c r="S69" s="109"/>
      <c r="T69" s="109"/>
      <c r="U69" s="109"/>
      <c r="V69" s="109"/>
      <c r="W69" s="109"/>
      <c r="X69" s="110"/>
      <c r="Y69" s="109"/>
      <c r="Z69" s="109"/>
      <c r="AA69" s="109"/>
      <c r="AB69" s="109"/>
      <c r="AC69" s="376">
        <f>SUM(R69:AB69)</f>
        <v>0</v>
      </c>
      <c r="AD69" s="109"/>
      <c r="AE69" s="110"/>
      <c r="AF69" s="109"/>
      <c r="AG69" s="109"/>
      <c r="AH69" s="109"/>
      <c r="AI69" s="109"/>
      <c r="AJ69" s="109"/>
      <c r="AK69" s="109"/>
      <c r="AL69" s="109"/>
      <c r="AM69" s="109"/>
      <c r="AN69" s="109"/>
      <c r="AO69" s="109"/>
      <c r="AP69" s="110"/>
      <c r="AQ69" s="376">
        <f>SUM(AD69:AP69)</f>
        <v>0</v>
      </c>
      <c r="AR69" s="109"/>
      <c r="AS69" s="109"/>
      <c r="AT69" s="109"/>
      <c r="AU69" s="109"/>
      <c r="AV69" s="109"/>
      <c r="AW69" s="109"/>
      <c r="AX69" s="109"/>
      <c r="AY69" s="109"/>
      <c r="AZ69" s="109"/>
      <c r="BA69" s="109"/>
      <c r="BB69" s="376">
        <f>SUM(AR69:BA69)</f>
        <v>0</v>
      </c>
      <c r="BC69" s="205"/>
      <c r="BD69" s="188">
        <f t="shared" si="12"/>
        <v>0</v>
      </c>
      <c r="BE69" s="220"/>
      <c r="BF69" s="381"/>
    </row>
    <row r="70" spans="1:58" s="13" customFormat="1">
      <c r="A70" s="120"/>
      <c r="B70" s="125"/>
      <c r="C70" s="122"/>
      <c r="D70" s="122"/>
      <c r="E70" s="122"/>
      <c r="F70" s="108"/>
      <c r="G70" s="109"/>
      <c r="H70" s="109"/>
      <c r="I70" s="109"/>
      <c r="J70" s="109"/>
      <c r="K70" s="109"/>
      <c r="L70" s="109"/>
      <c r="M70" s="109"/>
      <c r="N70" s="109"/>
      <c r="O70" s="110"/>
      <c r="P70" s="109"/>
      <c r="Q70" s="376">
        <f>SUM(F70:P70)</f>
        <v>0</v>
      </c>
      <c r="R70" s="109"/>
      <c r="S70" s="109"/>
      <c r="T70" s="109"/>
      <c r="U70" s="109"/>
      <c r="V70" s="109"/>
      <c r="W70" s="109"/>
      <c r="X70" s="110"/>
      <c r="Y70" s="109"/>
      <c r="Z70" s="109"/>
      <c r="AA70" s="109"/>
      <c r="AB70" s="109"/>
      <c r="AC70" s="376">
        <f>SUM(R70:AB70)</f>
        <v>0</v>
      </c>
      <c r="AD70" s="109"/>
      <c r="AE70" s="110"/>
      <c r="AF70" s="109"/>
      <c r="AG70" s="109"/>
      <c r="AH70" s="109"/>
      <c r="AI70" s="109"/>
      <c r="AJ70" s="109"/>
      <c r="AK70" s="109"/>
      <c r="AL70" s="109"/>
      <c r="AM70" s="109"/>
      <c r="AN70" s="109"/>
      <c r="AO70" s="109"/>
      <c r="AP70" s="110"/>
      <c r="AQ70" s="376">
        <f>SUM(AD70:AP70)</f>
        <v>0</v>
      </c>
      <c r="AR70" s="109"/>
      <c r="AS70" s="109"/>
      <c r="AT70" s="109"/>
      <c r="AU70" s="109"/>
      <c r="AV70" s="109"/>
      <c r="AW70" s="109"/>
      <c r="AX70" s="109"/>
      <c r="AY70" s="109"/>
      <c r="AZ70" s="109"/>
      <c r="BA70" s="109"/>
      <c r="BB70" s="376">
        <f>SUM(AR70:BA70)</f>
        <v>0</v>
      </c>
      <c r="BC70" s="205"/>
      <c r="BD70" s="188">
        <f t="shared" si="12"/>
        <v>0</v>
      </c>
      <c r="BE70" s="220"/>
      <c r="BF70" s="381"/>
    </row>
    <row r="71" spans="1:58" s="13" customFormat="1">
      <c r="A71" s="120"/>
      <c r="B71" s="125"/>
      <c r="C71" s="122"/>
      <c r="D71" s="122"/>
      <c r="E71" s="122"/>
      <c r="F71" s="108"/>
      <c r="G71" s="109"/>
      <c r="H71" s="109"/>
      <c r="I71" s="109"/>
      <c r="J71" s="109"/>
      <c r="K71" s="109"/>
      <c r="L71" s="109"/>
      <c r="M71" s="109"/>
      <c r="N71" s="109"/>
      <c r="O71" s="110"/>
      <c r="P71" s="109"/>
      <c r="Q71" s="376">
        <f>SUM(F71:P71)</f>
        <v>0</v>
      </c>
      <c r="R71" s="109"/>
      <c r="S71" s="109"/>
      <c r="T71" s="109"/>
      <c r="U71" s="109"/>
      <c r="V71" s="109"/>
      <c r="W71" s="109"/>
      <c r="X71" s="110"/>
      <c r="Y71" s="109"/>
      <c r="Z71" s="109"/>
      <c r="AA71" s="109"/>
      <c r="AB71" s="109"/>
      <c r="AC71" s="376">
        <f>SUM(R71:AB71)</f>
        <v>0</v>
      </c>
      <c r="AD71" s="109"/>
      <c r="AE71" s="110"/>
      <c r="AF71" s="109"/>
      <c r="AG71" s="109"/>
      <c r="AH71" s="109"/>
      <c r="AI71" s="109"/>
      <c r="AJ71" s="109"/>
      <c r="AK71" s="109"/>
      <c r="AL71" s="109"/>
      <c r="AM71" s="109"/>
      <c r="AN71" s="109"/>
      <c r="AO71" s="109"/>
      <c r="AP71" s="110"/>
      <c r="AQ71" s="376">
        <f>SUM(AD71:AP71)</f>
        <v>0</v>
      </c>
      <c r="AR71" s="109"/>
      <c r="AS71" s="109"/>
      <c r="AT71" s="109"/>
      <c r="AU71" s="109"/>
      <c r="AV71" s="109"/>
      <c r="AW71" s="109"/>
      <c r="AX71" s="109"/>
      <c r="AY71" s="109"/>
      <c r="AZ71" s="109"/>
      <c r="BA71" s="109"/>
      <c r="BB71" s="376">
        <f>SUM(AR71:BA71)</f>
        <v>0</v>
      </c>
      <c r="BC71" s="205"/>
      <c r="BD71" s="188">
        <f t="shared" si="12"/>
        <v>0</v>
      </c>
      <c r="BE71" s="220"/>
      <c r="BF71" s="381"/>
    </row>
    <row r="72" spans="1:58" s="13" customFormat="1" ht="15.75" thickBot="1">
      <c r="A72" s="387" t="s">
        <v>1</v>
      </c>
      <c r="B72" s="153"/>
      <c r="C72" s="122"/>
      <c r="D72" s="122"/>
      <c r="E72" s="122"/>
      <c r="F72" s="111"/>
      <c r="G72" s="112"/>
      <c r="H72" s="112"/>
      <c r="I72" s="112"/>
      <c r="J72" s="112"/>
      <c r="K72" s="112"/>
      <c r="L72" s="112"/>
      <c r="M72" s="112"/>
      <c r="N72" s="112"/>
      <c r="O72" s="113"/>
      <c r="P72" s="112"/>
      <c r="Q72" s="377">
        <f>SUBTOTAL(9,Q67:Q71)</f>
        <v>140</v>
      </c>
      <c r="R72" s="112"/>
      <c r="S72" s="112"/>
      <c r="T72" s="112"/>
      <c r="U72" s="112"/>
      <c r="V72" s="112"/>
      <c r="W72" s="112"/>
      <c r="X72" s="113"/>
      <c r="Y72" s="112"/>
      <c r="Z72" s="112"/>
      <c r="AA72" s="112"/>
      <c r="AB72" s="112"/>
      <c r="AC72" s="377">
        <f>SUBTOTAL(9,AC67:AC71)</f>
        <v>0</v>
      </c>
      <c r="AD72" s="112"/>
      <c r="AE72" s="113"/>
      <c r="AF72" s="112"/>
      <c r="AG72" s="112"/>
      <c r="AH72" s="112"/>
      <c r="AI72" s="112"/>
      <c r="AJ72" s="112"/>
      <c r="AK72" s="112"/>
      <c r="AL72" s="112"/>
      <c r="AM72" s="112"/>
      <c r="AN72" s="112"/>
      <c r="AO72" s="112"/>
      <c r="AP72" s="113"/>
      <c r="AQ72" s="377">
        <f>SUBTOTAL(9,AQ67:AQ71)</f>
        <v>0</v>
      </c>
      <c r="AR72" s="112"/>
      <c r="AS72" s="112"/>
      <c r="AT72" s="112"/>
      <c r="AU72" s="112"/>
      <c r="AV72" s="112"/>
      <c r="AW72" s="112"/>
      <c r="AX72" s="112"/>
      <c r="AY72" s="112"/>
      <c r="AZ72" s="112"/>
      <c r="BA72" s="112"/>
      <c r="BB72" s="377">
        <f>SUBTOTAL(9,BB67:BB71)</f>
        <v>0</v>
      </c>
      <c r="BC72" s="207"/>
      <c r="BD72" s="189">
        <f>SUBTOTAL(9,BD67:BD71)</f>
        <v>140</v>
      </c>
      <c r="BE72" s="222">
        <f>'totaal BOL niv 2 2 jr'!C26</f>
        <v>0</v>
      </c>
      <c r="BF72" s="381"/>
    </row>
    <row r="73" spans="1:58" s="13" customFormat="1" ht="15" thickTop="1">
      <c r="A73" s="388" t="str">
        <f>'totaal BOL niv 2 2 jr'!B27</f>
        <v>1j Stagevoorbereiding+Projecttijd +Intro</v>
      </c>
      <c r="B73" s="152"/>
      <c r="C73" s="410"/>
      <c r="D73" s="410"/>
      <c r="E73" s="410"/>
      <c r="F73" s="411"/>
      <c r="G73" s="412"/>
      <c r="H73" s="412"/>
      <c r="I73" s="412"/>
      <c r="J73" s="412"/>
      <c r="K73" s="412"/>
      <c r="L73" s="412"/>
      <c r="M73" s="412"/>
      <c r="N73" s="412"/>
      <c r="O73" s="412"/>
      <c r="P73" s="412"/>
      <c r="Q73" s="413"/>
      <c r="R73" s="412"/>
      <c r="S73" s="412"/>
      <c r="T73" s="412"/>
      <c r="U73" s="412"/>
      <c r="V73" s="412"/>
      <c r="W73" s="412"/>
      <c r="X73" s="412"/>
      <c r="Y73" s="412"/>
      <c r="Z73" s="412"/>
      <c r="AA73" s="412"/>
      <c r="AB73" s="412"/>
      <c r="AC73" s="413"/>
      <c r="AD73" s="412"/>
      <c r="AE73" s="412"/>
      <c r="AF73" s="412"/>
      <c r="AG73" s="412"/>
      <c r="AH73" s="412"/>
      <c r="AI73" s="412"/>
      <c r="AJ73" s="412"/>
      <c r="AK73" s="412"/>
      <c r="AL73" s="412"/>
      <c r="AM73" s="412"/>
      <c r="AN73" s="412"/>
      <c r="AO73" s="412"/>
      <c r="AP73" s="412"/>
      <c r="AQ73" s="413"/>
      <c r="AR73" s="412"/>
      <c r="AS73" s="412"/>
      <c r="AT73" s="412"/>
      <c r="AU73" s="412"/>
      <c r="AV73" s="412"/>
      <c r="AW73" s="412"/>
      <c r="AX73" s="412"/>
      <c r="AY73" s="412"/>
      <c r="AZ73" s="412"/>
      <c r="BA73" s="412"/>
      <c r="BB73" s="413"/>
      <c r="BC73" s="429"/>
      <c r="BD73" s="428" t="s">
        <v>8</v>
      </c>
      <c r="BE73" s="220"/>
      <c r="BF73" s="382"/>
    </row>
    <row r="74" spans="1:58" s="13" customFormat="1">
      <c r="A74" s="120" t="s">
        <v>315</v>
      </c>
      <c r="B74" s="125"/>
      <c r="C74" s="122"/>
      <c r="D74" s="122"/>
      <c r="E74" s="122"/>
      <c r="F74" s="102">
        <v>66</v>
      </c>
      <c r="G74" s="103"/>
      <c r="H74" s="103"/>
      <c r="I74" s="103"/>
      <c r="J74" s="103"/>
      <c r="K74" s="103"/>
      <c r="L74" s="103"/>
      <c r="M74" s="103"/>
      <c r="N74" s="103"/>
      <c r="O74" s="104"/>
      <c r="P74" s="103"/>
      <c r="Q74" s="376">
        <f>SUM(F74:P74)</f>
        <v>66</v>
      </c>
      <c r="R74" s="103"/>
      <c r="S74" s="103"/>
      <c r="T74" s="103"/>
      <c r="U74" s="103"/>
      <c r="V74" s="103"/>
      <c r="W74" s="103"/>
      <c r="X74" s="104"/>
      <c r="Y74" s="103"/>
      <c r="Z74" s="103"/>
      <c r="AA74" s="103"/>
      <c r="AB74" s="103"/>
      <c r="AC74" s="376">
        <f>SUM(R74:AB74)</f>
        <v>0</v>
      </c>
      <c r="AD74" s="103"/>
      <c r="AE74" s="104"/>
      <c r="AF74" s="103"/>
      <c r="AG74" s="103"/>
      <c r="AH74" s="103"/>
      <c r="AI74" s="103"/>
      <c r="AJ74" s="103"/>
      <c r="AK74" s="103"/>
      <c r="AL74" s="103"/>
      <c r="AM74" s="103"/>
      <c r="AN74" s="103"/>
      <c r="AO74" s="103"/>
      <c r="AP74" s="104"/>
      <c r="AQ74" s="376">
        <f>SUM(AD74:AP74)</f>
        <v>0</v>
      </c>
      <c r="AR74" s="103"/>
      <c r="AS74" s="103"/>
      <c r="AT74" s="103"/>
      <c r="AU74" s="103"/>
      <c r="AV74" s="103"/>
      <c r="AW74" s="103"/>
      <c r="AX74" s="103"/>
      <c r="AY74" s="103"/>
      <c r="AZ74" s="103"/>
      <c r="BA74" s="103"/>
      <c r="BB74" s="376">
        <f>SUM(AR74:BA74)</f>
        <v>0</v>
      </c>
      <c r="BC74" s="203"/>
      <c r="BD74" s="188">
        <f t="shared" ref="BD74:BD78" si="13">SUM(Q74+AC74+AQ74+BB74)</f>
        <v>66</v>
      </c>
      <c r="BE74" s="220"/>
      <c r="BF74" s="381"/>
    </row>
    <row r="75" spans="1:58" s="13" customFormat="1">
      <c r="A75" s="120" t="s">
        <v>316</v>
      </c>
      <c r="B75" s="125"/>
      <c r="C75" s="122"/>
      <c r="D75" s="122"/>
      <c r="E75" s="122"/>
      <c r="F75" s="102"/>
      <c r="G75" s="103"/>
      <c r="H75" s="103"/>
      <c r="I75" s="103"/>
      <c r="J75" s="103"/>
      <c r="K75" s="103"/>
      <c r="L75" s="103"/>
      <c r="M75" s="103"/>
      <c r="N75" s="103"/>
      <c r="O75" s="104"/>
      <c r="P75" s="103"/>
      <c r="Q75" s="376">
        <f>SUM(F75:P75)</f>
        <v>0</v>
      </c>
      <c r="R75" s="103"/>
      <c r="S75" s="103"/>
      <c r="T75" s="103"/>
      <c r="U75" s="103"/>
      <c r="V75" s="103"/>
      <c r="W75" s="103"/>
      <c r="X75" s="104"/>
      <c r="Y75" s="103"/>
      <c r="Z75" s="103"/>
      <c r="AA75" s="103"/>
      <c r="AB75" s="103"/>
      <c r="AC75" s="376">
        <f>SUM(R75:AB75)</f>
        <v>0</v>
      </c>
      <c r="AD75" s="103"/>
      <c r="AE75" s="104"/>
      <c r="AF75" s="103"/>
      <c r="AG75" s="103"/>
      <c r="AH75" s="103"/>
      <c r="AI75" s="103"/>
      <c r="AJ75" s="103"/>
      <c r="AK75" s="103"/>
      <c r="AL75" s="103"/>
      <c r="AM75" s="103"/>
      <c r="AN75" s="103"/>
      <c r="AO75" s="103"/>
      <c r="AP75" s="104"/>
      <c r="AQ75" s="376">
        <f>SUM(AD75:AP75)</f>
        <v>0</v>
      </c>
      <c r="AR75" s="103"/>
      <c r="AS75" s="103"/>
      <c r="AT75" s="103"/>
      <c r="AU75" s="103"/>
      <c r="AV75" s="103"/>
      <c r="AW75" s="103"/>
      <c r="AX75" s="103"/>
      <c r="AY75" s="103"/>
      <c r="AZ75" s="103"/>
      <c r="BA75" s="103"/>
      <c r="BB75" s="376">
        <f>SUM(AR75:BA75)</f>
        <v>0</v>
      </c>
      <c r="BC75" s="203"/>
      <c r="BD75" s="188">
        <f t="shared" si="13"/>
        <v>0</v>
      </c>
      <c r="BE75" s="220"/>
      <c r="BF75" s="381"/>
    </row>
    <row r="76" spans="1:58" s="13" customFormat="1">
      <c r="A76" s="120" t="s">
        <v>318</v>
      </c>
      <c r="B76" s="125"/>
      <c r="C76" s="122"/>
      <c r="D76" s="122"/>
      <c r="E76" s="122"/>
      <c r="F76" s="108"/>
      <c r="G76" s="109"/>
      <c r="H76" s="109"/>
      <c r="I76" s="109"/>
      <c r="J76" s="109"/>
      <c r="K76" s="109"/>
      <c r="L76" s="109"/>
      <c r="M76" s="109"/>
      <c r="N76" s="109"/>
      <c r="O76" s="110"/>
      <c r="P76" s="109"/>
      <c r="Q76" s="376">
        <f>SUM(F76:P76)</f>
        <v>0</v>
      </c>
      <c r="R76" s="109"/>
      <c r="S76" s="109"/>
      <c r="T76" s="109"/>
      <c r="U76" s="109"/>
      <c r="V76" s="109"/>
      <c r="W76" s="109"/>
      <c r="X76" s="110"/>
      <c r="Y76" s="109"/>
      <c r="Z76" s="109"/>
      <c r="AA76" s="109"/>
      <c r="AB76" s="109"/>
      <c r="AC76" s="376">
        <f>SUM(R76:AB76)</f>
        <v>0</v>
      </c>
      <c r="AD76" s="109"/>
      <c r="AE76" s="110"/>
      <c r="AF76" s="109"/>
      <c r="AG76" s="109"/>
      <c r="AH76" s="109"/>
      <c r="AI76" s="109"/>
      <c r="AJ76" s="109"/>
      <c r="AK76" s="109"/>
      <c r="AL76" s="109"/>
      <c r="AM76" s="109"/>
      <c r="AN76" s="109"/>
      <c r="AO76" s="109"/>
      <c r="AP76" s="110"/>
      <c r="AQ76" s="376">
        <f>SUM(AD76:AP76)</f>
        <v>0</v>
      </c>
      <c r="AR76" s="109"/>
      <c r="AS76" s="109"/>
      <c r="AT76" s="109"/>
      <c r="AU76" s="109"/>
      <c r="AV76" s="109"/>
      <c r="AW76" s="109"/>
      <c r="AX76" s="109"/>
      <c r="AY76" s="109"/>
      <c r="AZ76" s="109"/>
      <c r="BA76" s="109"/>
      <c r="BB76" s="376">
        <f>SUM(AR76:BA76)</f>
        <v>0</v>
      </c>
      <c r="BC76" s="205"/>
      <c r="BD76" s="188">
        <f t="shared" si="13"/>
        <v>0</v>
      </c>
      <c r="BE76" s="220"/>
      <c r="BF76" s="381"/>
    </row>
    <row r="77" spans="1:58" s="13" customFormat="1">
      <c r="A77" s="120"/>
      <c r="B77" s="125"/>
      <c r="C77" s="122"/>
      <c r="D77" s="122"/>
      <c r="E77" s="122"/>
      <c r="F77" s="108"/>
      <c r="G77" s="109"/>
      <c r="H77" s="109"/>
      <c r="I77" s="109"/>
      <c r="J77" s="109"/>
      <c r="K77" s="109"/>
      <c r="L77" s="109"/>
      <c r="M77" s="109"/>
      <c r="N77" s="109"/>
      <c r="O77" s="110"/>
      <c r="P77" s="109"/>
      <c r="Q77" s="376">
        <f>SUM(F77:P77)</f>
        <v>0</v>
      </c>
      <c r="R77" s="109"/>
      <c r="S77" s="109"/>
      <c r="T77" s="109"/>
      <c r="U77" s="109"/>
      <c r="V77" s="109"/>
      <c r="W77" s="109"/>
      <c r="X77" s="110"/>
      <c r="Y77" s="109"/>
      <c r="Z77" s="109"/>
      <c r="AA77" s="109"/>
      <c r="AB77" s="109"/>
      <c r="AC77" s="376">
        <f>SUM(R77:AB77)</f>
        <v>0</v>
      </c>
      <c r="AD77" s="109"/>
      <c r="AE77" s="110"/>
      <c r="AF77" s="109"/>
      <c r="AG77" s="109"/>
      <c r="AH77" s="109"/>
      <c r="AI77" s="109"/>
      <c r="AJ77" s="109"/>
      <c r="AK77" s="109"/>
      <c r="AL77" s="109"/>
      <c r="AM77" s="109"/>
      <c r="AN77" s="109"/>
      <c r="AO77" s="109"/>
      <c r="AP77" s="110"/>
      <c r="AQ77" s="376">
        <f>SUM(AD77:AP77)</f>
        <v>0</v>
      </c>
      <c r="AR77" s="109"/>
      <c r="AS77" s="109"/>
      <c r="AT77" s="109"/>
      <c r="AU77" s="109"/>
      <c r="AV77" s="109"/>
      <c r="AW77" s="109"/>
      <c r="AX77" s="109"/>
      <c r="AY77" s="109"/>
      <c r="AZ77" s="109"/>
      <c r="BA77" s="109"/>
      <c r="BB77" s="376">
        <f>SUM(AR77:BA77)</f>
        <v>0</v>
      </c>
      <c r="BC77" s="205"/>
      <c r="BD77" s="188">
        <f t="shared" si="13"/>
        <v>0</v>
      </c>
      <c r="BE77" s="220"/>
      <c r="BF77" s="381"/>
    </row>
    <row r="78" spans="1:58" s="13" customFormat="1">
      <c r="A78" s="120"/>
      <c r="B78" s="125"/>
      <c r="C78" s="122"/>
      <c r="D78" s="122"/>
      <c r="E78" s="122"/>
      <c r="F78" s="108"/>
      <c r="G78" s="109"/>
      <c r="H78" s="109"/>
      <c r="I78" s="109"/>
      <c r="J78" s="109"/>
      <c r="K78" s="109"/>
      <c r="L78" s="109"/>
      <c r="M78" s="109"/>
      <c r="N78" s="109"/>
      <c r="O78" s="110"/>
      <c r="P78" s="109"/>
      <c r="Q78" s="376">
        <f>SUM(F78:P78)</f>
        <v>0</v>
      </c>
      <c r="R78" s="109"/>
      <c r="S78" s="109"/>
      <c r="T78" s="109"/>
      <c r="U78" s="109"/>
      <c r="V78" s="109"/>
      <c r="W78" s="109"/>
      <c r="X78" s="110"/>
      <c r="Y78" s="109"/>
      <c r="Z78" s="109"/>
      <c r="AA78" s="109"/>
      <c r="AB78" s="109"/>
      <c r="AC78" s="376">
        <f>SUM(R78:AB78)</f>
        <v>0</v>
      </c>
      <c r="AD78" s="109"/>
      <c r="AE78" s="110"/>
      <c r="AF78" s="109"/>
      <c r="AG78" s="109"/>
      <c r="AH78" s="109"/>
      <c r="AI78" s="109"/>
      <c r="AJ78" s="109"/>
      <c r="AK78" s="109"/>
      <c r="AL78" s="109"/>
      <c r="AM78" s="109"/>
      <c r="AN78" s="109"/>
      <c r="AO78" s="109"/>
      <c r="AP78" s="110"/>
      <c r="AQ78" s="376">
        <f>SUM(AD78:AP78)</f>
        <v>0</v>
      </c>
      <c r="AR78" s="109"/>
      <c r="AS78" s="109"/>
      <c r="AT78" s="109"/>
      <c r="AU78" s="109"/>
      <c r="AV78" s="109"/>
      <c r="AW78" s="109"/>
      <c r="AX78" s="109"/>
      <c r="AY78" s="109"/>
      <c r="AZ78" s="109"/>
      <c r="BA78" s="109"/>
      <c r="BB78" s="376">
        <f>SUM(AR78:BA78)</f>
        <v>0</v>
      </c>
      <c r="BC78" s="205"/>
      <c r="BD78" s="188">
        <f t="shared" si="13"/>
        <v>0</v>
      </c>
      <c r="BE78" s="220"/>
      <c r="BF78" s="381"/>
    </row>
    <row r="79" spans="1:58" s="13" customFormat="1" ht="15.75" thickBot="1">
      <c r="A79" s="387" t="s">
        <v>1</v>
      </c>
      <c r="B79" s="153"/>
      <c r="C79" s="122"/>
      <c r="D79" s="122"/>
      <c r="E79" s="122"/>
      <c r="F79" s="111"/>
      <c r="G79" s="112"/>
      <c r="H79" s="112"/>
      <c r="I79" s="112"/>
      <c r="J79" s="112"/>
      <c r="K79" s="112"/>
      <c r="L79" s="112"/>
      <c r="M79" s="112"/>
      <c r="N79" s="112"/>
      <c r="O79" s="113"/>
      <c r="P79" s="112"/>
      <c r="Q79" s="377">
        <f>SUBTOTAL(9,Q75:Q78)</f>
        <v>0</v>
      </c>
      <c r="R79" s="112"/>
      <c r="S79" s="112"/>
      <c r="T79" s="112"/>
      <c r="U79" s="112"/>
      <c r="V79" s="112"/>
      <c r="W79" s="112"/>
      <c r="X79" s="113"/>
      <c r="Y79" s="112"/>
      <c r="Z79" s="112"/>
      <c r="AA79" s="112"/>
      <c r="AB79" s="112"/>
      <c r="AC79" s="377">
        <f>SUBTOTAL(9,AC75:AC78)</f>
        <v>0</v>
      </c>
      <c r="AD79" s="112"/>
      <c r="AE79" s="113"/>
      <c r="AF79" s="112"/>
      <c r="AG79" s="112"/>
      <c r="AH79" s="112"/>
      <c r="AI79" s="112"/>
      <c r="AJ79" s="112"/>
      <c r="AK79" s="112"/>
      <c r="AL79" s="112"/>
      <c r="AM79" s="112"/>
      <c r="AN79" s="112"/>
      <c r="AO79" s="112"/>
      <c r="AP79" s="113"/>
      <c r="AQ79" s="377">
        <f>SUBTOTAL(9,AQ75:AQ78)</f>
        <v>0</v>
      </c>
      <c r="AR79" s="112"/>
      <c r="AS79" s="112"/>
      <c r="AT79" s="112"/>
      <c r="AU79" s="112"/>
      <c r="AV79" s="112"/>
      <c r="AW79" s="112"/>
      <c r="AX79" s="112"/>
      <c r="AY79" s="112"/>
      <c r="AZ79" s="112"/>
      <c r="BA79" s="112"/>
      <c r="BB79" s="377">
        <f>SUBTOTAL(9,BB75:BB78)</f>
        <v>0</v>
      </c>
      <c r="BC79" s="207"/>
      <c r="BD79" s="189">
        <f>SUBTOTAL(9,BD74:BD78)</f>
        <v>66</v>
      </c>
      <c r="BE79" s="222">
        <f>'totaal BOL niv 2 2 jr'!C27</f>
        <v>0</v>
      </c>
      <c r="BF79" s="381"/>
    </row>
    <row r="80" spans="1:58" s="13" customFormat="1" ht="15" thickTop="1">
      <c r="A80" s="388" t="s">
        <v>122</v>
      </c>
      <c r="B80" s="152"/>
      <c r="C80" s="410"/>
      <c r="D80" s="410"/>
      <c r="E80" s="410"/>
      <c r="F80" s="411"/>
      <c r="G80" s="412"/>
      <c r="H80" s="412"/>
      <c r="I80" s="412"/>
      <c r="J80" s="412"/>
      <c r="K80" s="412"/>
      <c r="L80" s="412"/>
      <c r="M80" s="412"/>
      <c r="N80" s="412"/>
      <c r="O80" s="412"/>
      <c r="P80" s="412"/>
      <c r="Q80" s="413"/>
      <c r="R80" s="412"/>
      <c r="S80" s="412"/>
      <c r="T80" s="412"/>
      <c r="U80" s="412"/>
      <c r="V80" s="412"/>
      <c r="W80" s="412"/>
      <c r="X80" s="412"/>
      <c r="Y80" s="412"/>
      <c r="Z80" s="412"/>
      <c r="AA80" s="412"/>
      <c r="AB80" s="412"/>
      <c r="AC80" s="413"/>
      <c r="AD80" s="412"/>
      <c r="AE80" s="412"/>
      <c r="AF80" s="412"/>
      <c r="AG80" s="412"/>
      <c r="AH80" s="412"/>
      <c r="AI80" s="412"/>
      <c r="AJ80" s="412"/>
      <c r="AK80" s="412"/>
      <c r="AL80" s="412"/>
      <c r="AM80" s="412"/>
      <c r="AN80" s="412"/>
      <c r="AO80" s="412"/>
      <c r="AP80" s="412"/>
      <c r="AQ80" s="413"/>
      <c r="AR80" s="412"/>
      <c r="AS80" s="412"/>
      <c r="AT80" s="412"/>
      <c r="AU80" s="412"/>
      <c r="AV80" s="412"/>
      <c r="AW80" s="412"/>
      <c r="AX80" s="412"/>
      <c r="AY80" s="412"/>
      <c r="AZ80" s="412"/>
      <c r="BA80" s="412"/>
      <c r="BB80" s="413"/>
      <c r="BC80" s="429"/>
      <c r="BD80" s="428" t="s">
        <v>8</v>
      </c>
      <c r="BE80" s="220"/>
      <c r="BF80" s="382"/>
    </row>
    <row r="81" spans="1:58" s="13" customFormat="1">
      <c r="A81" s="120"/>
      <c r="B81" s="125"/>
      <c r="C81" s="122"/>
      <c r="D81" s="122"/>
      <c r="E81" s="122"/>
      <c r="F81" s="102"/>
      <c r="G81" s="103"/>
      <c r="H81" s="103"/>
      <c r="I81" s="103"/>
      <c r="J81" s="103"/>
      <c r="K81" s="103"/>
      <c r="L81" s="103"/>
      <c r="M81" s="103"/>
      <c r="N81" s="103"/>
      <c r="O81" s="104"/>
      <c r="P81" s="103"/>
      <c r="Q81" s="376">
        <f>SUM(F81:P81)</f>
        <v>0</v>
      </c>
      <c r="R81" s="103"/>
      <c r="S81" s="103"/>
      <c r="T81" s="103"/>
      <c r="U81" s="103"/>
      <c r="V81" s="103"/>
      <c r="W81" s="103"/>
      <c r="X81" s="104"/>
      <c r="Y81" s="103"/>
      <c r="Z81" s="103"/>
      <c r="AA81" s="103"/>
      <c r="AB81" s="103"/>
      <c r="AC81" s="376">
        <f>SUM(R81:AB81)</f>
        <v>0</v>
      </c>
      <c r="AD81" s="103"/>
      <c r="AE81" s="104"/>
      <c r="AF81" s="103"/>
      <c r="AG81" s="103"/>
      <c r="AH81" s="103"/>
      <c r="AI81" s="103"/>
      <c r="AJ81" s="103"/>
      <c r="AK81" s="103"/>
      <c r="AL81" s="103"/>
      <c r="AM81" s="103"/>
      <c r="AN81" s="103"/>
      <c r="AO81" s="103"/>
      <c r="AP81" s="104"/>
      <c r="AQ81" s="376">
        <f>SUM(AD81:AP81)</f>
        <v>0</v>
      </c>
      <c r="AR81" s="103"/>
      <c r="AS81" s="103"/>
      <c r="AT81" s="103"/>
      <c r="AU81" s="103"/>
      <c r="AV81" s="103"/>
      <c r="AW81" s="103"/>
      <c r="AX81" s="103"/>
      <c r="AY81" s="103"/>
      <c r="AZ81" s="103"/>
      <c r="BA81" s="103"/>
      <c r="BB81" s="376">
        <f>SUM(AR81:BA81)</f>
        <v>0</v>
      </c>
      <c r="BC81" s="203"/>
      <c r="BD81" s="188">
        <f t="shared" ref="BD81:BD84" si="14">SUM(Q81+AC81+AQ81+BB81)</f>
        <v>0</v>
      </c>
      <c r="BE81" s="220"/>
      <c r="BF81" s="381"/>
    </row>
    <row r="82" spans="1:58" s="13" customFormat="1">
      <c r="A82" s="120"/>
      <c r="B82" s="125"/>
      <c r="C82" s="122"/>
      <c r="D82" s="122"/>
      <c r="E82" s="122"/>
      <c r="F82" s="108"/>
      <c r="G82" s="109"/>
      <c r="H82" s="109"/>
      <c r="I82" s="109"/>
      <c r="J82" s="109"/>
      <c r="K82" s="109"/>
      <c r="L82" s="109"/>
      <c r="M82" s="109"/>
      <c r="N82" s="109"/>
      <c r="O82" s="110"/>
      <c r="P82" s="109"/>
      <c r="Q82" s="376">
        <f>SUM(F82:P82)</f>
        <v>0</v>
      </c>
      <c r="R82" s="109"/>
      <c r="S82" s="109"/>
      <c r="T82" s="109"/>
      <c r="U82" s="109"/>
      <c r="V82" s="109"/>
      <c r="W82" s="109"/>
      <c r="X82" s="110"/>
      <c r="Y82" s="109"/>
      <c r="Z82" s="109"/>
      <c r="AA82" s="109"/>
      <c r="AB82" s="109"/>
      <c r="AC82" s="376">
        <f>SUM(R82:AB82)</f>
        <v>0</v>
      </c>
      <c r="AD82" s="109"/>
      <c r="AE82" s="110"/>
      <c r="AF82" s="109"/>
      <c r="AG82" s="109"/>
      <c r="AH82" s="109"/>
      <c r="AI82" s="109"/>
      <c r="AJ82" s="109"/>
      <c r="AK82" s="109"/>
      <c r="AL82" s="109"/>
      <c r="AM82" s="109"/>
      <c r="AN82" s="109"/>
      <c r="AO82" s="109"/>
      <c r="AP82" s="110"/>
      <c r="AQ82" s="376">
        <f>SUM(AD82:AP82)</f>
        <v>0</v>
      </c>
      <c r="AR82" s="109"/>
      <c r="AS82" s="109"/>
      <c r="AT82" s="109"/>
      <c r="AU82" s="109"/>
      <c r="AV82" s="109"/>
      <c r="AW82" s="109"/>
      <c r="AX82" s="109"/>
      <c r="AY82" s="109"/>
      <c r="AZ82" s="109"/>
      <c r="BA82" s="109"/>
      <c r="BB82" s="376">
        <f>SUM(AR82:BA82)</f>
        <v>0</v>
      </c>
      <c r="BC82" s="205"/>
      <c r="BD82" s="188">
        <f t="shared" si="14"/>
        <v>0</v>
      </c>
      <c r="BE82" s="220"/>
      <c r="BF82" s="381"/>
    </row>
    <row r="83" spans="1:58" s="13" customFormat="1">
      <c r="A83" s="120"/>
      <c r="B83" s="125"/>
      <c r="C83" s="122"/>
      <c r="D83" s="122"/>
      <c r="E83" s="122"/>
      <c r="F83" s="108"/>
      <c r="G83" s="109"/>
      <c r="H83" s="109"/>
      <c r="I83" s="109"/>
      <c r="J83" s="109"/>
      <c r="K83" s="109"/>
      <c r="L83" s="109"/>
      <c r="M83" s="109"/>
      <c r="N83" s="109"/>
      <c r="O83" s="110"/>
      <c r="P83" s="109"/>
      <c r="Q83" s="376">
        <f>SUM(F83:P83)</f>
        <v>0</v>
      </c>
      <c r="R83" s="109"/>
      <c r="S83" s="109"/>
      <c r="T83" s="109"/>
      <c r="U83" s="109"/>
      <c r="V83" s="109"/>
      <c r="W83" s="109"/>
      <c r="X83" s="110"/>
      <c r="Y83" s="109"/>
      <c r="Z83" s="109"/>
      <c r="AA83" s="109"/>
      <c r="AB83" s="109"/>
      <c r="AC83" s="376">
        <f>SUM(R83:AB83)</f>
        <v>0</v>
      </c>
      <c r="AD83" s="109"/>
      <c r="AE83" s="110"/>
      <c r="AF83" s="109"/>
      <c r="AG83" s="109"/>
      <c r="AH83" s="109"/>
      <c r="AI83" s="109"/>
      <c r="AJ83" s="109"/>
      <c r="AK83" s="109"/>
      <c r="AL83" s="109"/>
      <c r="AM83" s="109"/>
      <c r="AN83" s="109"/>
      <c r="AO83" s="109"/>
      <c r="AP83" s="110"/>
      <c r="AQ83" s="376">
        <f>SUM(AD83:AP83)</f>
        <v>0</v>
      </c>
      <c r="AR83" s="109"/>
      <c r="AS83" s="109"/>
      <c r="AT83" s="109"/>
      <c r="AU83" s="109"/>
      <c r="AV83" s="109"/>
      <c r="AW83" s="109"/>
      <c r="AX83" s="109"/>
      <c r="AY83" s="109"/>
      <c r="AZ83" s="109"/>
      <c r="BA83" s="109"/>
      <c r="BB83" s="376">
        <f>SUM(AR83:BA83)</f>
        <v>0</v>
      </c>
      <c r="BC83" s="205"/>
      <c r="BD83" s="188">
        <f t="shared" si="14"/>
        <v>0</v>
      </c>
      <c r="BE83" s="220"/>
      <c r="BF83" s="381"/>
    </row>
    <row r="84" spans="1:58" s="13" customFormat="1">
      <c r="A84" s="120"/>
      <c r="B84" s="125"/>
      <c r="C84" s="122"/>
      <c r="D84" s="122"/>
      <c r="E84" s="122"/>
      <c r="F84" s="108"/>
      <c r="G84" s="109"/>
      <c r="H84" s="109"/>
      <c r="I84" s="109"/>
      <c r="J84" s="109"/>
      <c r="K84" s="109"/>
      <c r="L84" s="109"/>
      <c r="M84" s="109"/>
      <c r="N84" s="109"/>
      <c r="O84" s="110"/>
      <c r="P84" s="109"/>
      <c r="Q84" s="376">
        <f>SUM(F84:P84)</f>
        <v>0</v>
      </c>
      <c r="R84" s="109"/>
      <c r="S84" s="109"/>
      <c r="T84" s="109"/>
      <c r="U84" s="109"/>
      <c r="V84" s="109"/>
      <c r="W84" s="109"/>
      <c r="X84" s="110"/>
      <c r="Y84" s="109"/>
      <c r="Z84" s="109"/>
      <c r="AA84" s="109"/>
      <c r="AB84" s="109"/>
      <c r="AC84" s="376">
        <f>SUM(R84:AB84)</f>
        <v>0</v>
      </c>
      <c r="AD84" s="109"/>
      <c r="AE84" s="110"/>
      <c r="AF84" s="109"/>
      <c r="AG84" s="109"/>
      <c r="AH84" s="109"/>
      <c r="AI84" s="109"/>
      <c r="AJ84" s="109"/>
      <c r="AK84" s="109"/>
      <c r="AL84" s="109"/>
      <c r="AM84" s="109"/>
      <c r="AN84" s="109"/>
      <c r="AO84" s="109"/>
      <c r="AP84" s="110"/>
      <c r="AQ84" s="376">
        <f>SUM(AD84:AP84)</f>
        <v>0</v>
      </c>
      <c r="AR84" s="109"/>
      <c r="AS84" s="109"/>
      <c r="AT84" s="109"/>
      <c r="AU84" s="109"/>
      <c r="AV84" s="109"/>
      <c r="AW84" s="109"/>
      <c r="AX84" s="109"/>
      <c r="AY84" s="109"/>
      <c r="AZ84" s="109"/>
      <c r="BA84" s="109"/>
      <c r="BB84" s="376">
        <f>SUM(AR84:BA84)</f>
        <v>0</v>
      </c>
      <c r="BC84" s="205"/>
      <c r="BD84" s="188">
        <f t="shared" si="14"/>
        <v>0</v>
      </c>
      <c r="BE84" s="220"/>
      <c r="BF84" s="381"/>
    </row>
    <row r="85" spans="1:58" s="13" customFormat="1" ht="15.75" thickBot="1">
      <c r="A85" s="387" t="s">
        <v>1</v>
      </c>
      <c r="B85" s="153"/>
      <c r="C85" s="122"/>
      <c r="D85" s="122"/>
      <c r="E85" s="122"/>
      <c r="F85" s="111"/>
      <c r="G85" s="112"/>
      <c r="H85" s="112"/>
      <c r="I85" s="112"/>
      <c r="J85" s="112"/>
      <c r="K85" s="112"/>
      <c r="L85" s="112"/>
      <c r="M85" s="112"/>
      <c r="N85" s="112"/>
      <c r="O85" s="113"/>
      <c r="P85" s="112"/>
      <c r="Q85" s="377">
        <f>SUBTOTAL(9,Q81:Q84)</f>
        <v>0</v>
      </c>
      <c r="R85" s="112"/>
      <c r="S85" s="112"/>
      <c r="T85" s="112"/>
      <c r="U85" s="112"/>
      <c r="V85" s="112"/>
      <c r="W85" s="112"/>
      <c r="X85" s="113"/>
      <c r="Y85" s="112"/>
      <c r="Z85" s="112"/>
      <c r="AA85" s="112"/>
      <c r="AB85" s="112"/>
      <c r="AC85" s="377">
        <f>SUBTOTAL(9,AC81:AC84)</f>
        <v>0</v>
      </c>
      <c r="AD85" s="112"/>
      <c r="AE85" s="113"/>
      <c r="AF85" s="112"/>
      <c r="AG85" s="112"/>
      <c r="AH85" s="112"/>
      <c r="AI85" s="112"/>
      <c r="AJ85" s="112"/>
      <c r="AK85" s="112"/>
      <c r="AL85" s="112"/>
      <c r="AM85" s="112"/>
      <c r="AN85" s="112"/>
      <c r="AO85" s="112"/>
      <c r="AP85" s="113"/>
      <c r="AQ85" s="377">
        <f>SUBTOTAL(9,AQ81:AQ84)</f>
        <v>0</v>
      </c>
      <c r="AR85" s="112"/>
      <c r="AS85" s="112"/>
      <c r="AT85" s="112"/>
      <c r="AU85" s="112"/>
      <c r="AV85" s="112"/>
      <c r="AW85" s="112"/>
      <c r="AX85" s="112"/>
      <c r="AY85" s="112"/>
      <c r="AZ85" s="112"/>
      <c r="BA85" s="112"/>
      <c r="BB85" s="377">
        <f>SUBTOTAL(9,BB81:BB84)</f>
        <v>0</v>
      </c>
      <c r="BC85" s="207"/>
      <c r="BD85" s="189">
        <f>SUBTOTAL(9,BD81:BD84)</f>
        <v>0</v>
      </c>
      <c r="BE85" s="222">
        <f>'totaal BOL niv 2 2 jr'!C39</f>
        <v>497</v>
      </c>
      <c r="BF85" s="381"/>
    </row>
    <row r="86" spans="1:58" s="13" customFormat="1" ht="16.5" thickTop="1" thickBot="1">
      <c r="A86" s="389" t="s">
        <v>40</v>
      </c>
      <c r="B86" s="155"/>
      <c r="C86" s="156"/>
      <c r="D86" s="156"/>
      <c r="E86" s="156"/>
      <c r="F86" s="114"/>
      <c r="G86" s="115"/>
      <c r="H86" s="115"/>
      <c r="I86" s="115"/>
      <c r="J86" s="115"/>
      <c r="K86" s="115"/>
      <c r="L86" s="115"/>
      <c r="M86" s="115"/>
      <c r="N86" s="115"/>
      <c r="O86" s="107"/>
      <c r="P86" s="115"/>
      <c r="Q86" s="377">
        <f>SUBTOTAL(9,Q11:Q85)</f>
        <v>544</v>
      </c>
      <c r="R86" s="115"/>
      <c r="S86" s="115"/>
      <c r="T86" s="115"/>
      <c r="U86" s="115"/>
      <c r="V86" s="115"/>
      <c r="W86" s="115"/>
      <c r="X86" s="107"/>
      <c r="Y86" s="115"/>
      <c r="Z86" s="115"/>
      <c r="AA86" s="115"/>
      <c r="AB86" s="115"/>
      <c r="AC86" s="377">
        <f>SUBTOTAL(9,AC11:AC85)</f>
        <v>0</v>
      </c>
      <c r="AD86" s="115"/>
      <c r="AE86" s="107"/>
      <c r="AF86" s="115"/>
      <c r="AG86" s="115"/>
      <c r="AH86" s="115"/>
      <c r="AI86" s="115"/>
      <c r="AJ86" s="115"/>
      <c r="AK86" s="115"/>
      <c r="AL86" s="115"/>
      <c r="AM86" s="115"/>
      <c r="AN86" s="115"/>
      <c r="AO86" s="115"/>
      <c r="AP86" s="107"/>
      <c r="AQ86" s="377">
        <f>SUBTOTAL(9,AQ11:AQ85)</f>
        <v>0</v>
      </c>
      <c r="AR86" s="115"/>
      <c r="AS86" s="115"/>
      <c r="AT86" s="115"/>
      <c r="AU86" s="115"/>
      <c r="AV86" s="115"/>
      <c r="AW86" s="115"/>
      <c r="AX86" s="115"/>
      <c r="AY86" s="115"/>
      <c r="AZ86" s="115"/>
      <c r="BA86" s="115"/>
      <c r="BB86" s="377">
        <f>SUBTOTAL(9,BB11:BB85)</f>
        <v>0</v>
      </c>
      <c r="BC86" s="209">
        <f>SUBTOTAL(9,BC11:BC85)</f>
        <v>0</v>
      </c>
      <c r="BD86" s="190">
        <f>SUBTOTAL(9,BD11:BD85)</f>
        <v>544</v>
      </c>
      <c r="BE86" s="223">
        <f>'totaal BOL niv 2 2 jr'!C40</f>
        <v>497</v>
      </c>
      <c r="BF86" s="381"/>
    </row>
    <row r="87" spans="1:58" s="144" customFormat="1" ht="15" thickTop="1">
      <c r="A87" s="390" t="s">
        <v>27</v>
      </c>
      <c r="B87" s="157"/>
      <c r="C87" s="410"/>
      <c r="D87" s="410"/>
      <c r="E87" s="410"/>
      <c r="F87" s="411"/>
      <c r="G87" s="412"/>
      <c r="H87" s="412"/>
      <c r="I87" s="412"/>
      <c r="J87" s="412"/>
      <c r="K87" s="412"/>
      <c r="L87" s="412"/>
      <c r="M87" s="412"/>
      <c r="N87" s="412"/>
      <c r="O87" s="412"/>
      <c r="P87" s="412"/>
      <c r="Q87" s="413"/>
      <c r="R87" s="412"/>
      <c r="S87" s="412"/>
      <c r="T87" s="412"/>
      <c r="U87" s="412"/>
      <c r="V87" s="412"/>
      <c r="W87" s="412"/>
      <c r="X87" s="412"/>
      <c r="Y87" s="412"/>
      <c r="Z87" s="412"/>
      <c r="AA87" s="412"/>
      <c r="AB87" s="412"/>
      <c r="AC87" s="413"/>
      <c r="AD87" s="412"/>
      <c r="AE87" s="412"/>
      <c r="AF87" s="412"/>
      <c r="AG87" s="412"/>
      <c r="AH87" s="412"/>
      <c r="AI87" s="412"/>
      <c r="AJ87" s="412"/>
      <c r="AK87" s="412"/>
      <c r="AL87" s="412"/>
      <c r="AM87" s="412"/>
      <c r="AN87" s="412"/>
      <c r="AO87" s="412"/>
      <c r="AP87" s="412"/>
      <c r="AQ87" s="413"/>
      <c r="AR87" s="412"/>
      <c r="AS87" s="412"/>
      <c r="AT87" s="412"/>
      <c r="AU87" s="412"/>
      <c r="AV87" s="412"/>
      <c r="AW87" s="412"/>
      <c r="AX87" s="412"/>
      <c r="AY87" s="412"/>
      <c r="AZ87" s="412"/>
      <c r="BA87" s="412"/>
      <c r="BB87" s="413"/>
      <c r="BC87" s="427"/>
      <c r="BD87" s="428" t="s">
        <v>8</v>
      </c>
      <c r="BE87" s="220"/>
      <c r="BF87" s="200"/>
    </row>
    <row r="88" spans="1:58" s="144" customFormat="1">
      <c r="A88" s="391" t="s">
        <v>4</v>
      </c>
      <c r="B88" s="132"/>
      <c r="C88" s="121"/>
      <c r="D88" s="121"/>
      <c r="E88" s="126"/>
      <c r="F88" s="102">
        <v>38</v>
      </c>
      <c r="G88" s="103"/>
      <c r="H88" s="103"/>
      <c r="I88" s="103"/>
      <c r="J88" s="103"/>
      <c r="K88" s="103"/>
      <c r="L88" s="103"/>
      <c r="M88" s="103"/>
      <c r="N88" s="103"/>
      <c r="O88" s="104"/>
      <c r="P88" s="103"/>
      <c r="Q88" s="376">
        <f t="shared" ref="Q88:Q90" si="15">SUM(F88:P88)</f>
        <v>38</v>
      </c>
      <c r="R88" s="103"/>
      <c r="S88" s="103"/>
      <c r="T88" s="103"/>
      <c r="U88" s="103"/>
      <c r="V88" s="103"/>
      <c r="W88" s="103"/>
      <c r="X88" s="104"/>
      <c r="Y88" s="103"/>
      <c r="Z88" s="103"/>
      <c r="AA88" s="103"/>
      <c r="AB88" s="103"/>
      <c r="AC88" s="376">
        <f t="shared" ref="AC88:AC90" si="16">SUM(R88:AB88)</f>
        <v>0</v>
      </c>
      <c r="AD88" s="103"/>
      <c r="AE88" s="104"/>
      <c r="AF88" s="103"/>
      <c r="AG88" s="103"/>
      <c r="AH88" s="103"/>
      <c r="AI88" s="103"/>
      <c r="AJ88" s="103"/>
      <c r="AK88" s="103"/>
      <c r="AL88" s="103"/>
      <c r="AM88" s="103"/>
      <c r="AN88" s="103"/>
      <c r="AO88" s="103"/>
      <c r="AP88" s="104"/>
      <c r="AQ88" s="376">
        <f t="shared" ref="AQ88:AQ90" si="17">SUM(AD88:AP88)</f>
        <v>0</v>
      </c>
      <c r="AR88" s="103"/>
      <c r="AS88" s="103"/>
      <c r="AT88" s="103"/>
      <c r="AU88" s="103"/>
      <c r="AV88" s="103"/>
      <c r="AW88" s="103"/>
      <c r="AX88" s="103"/>
      <c r="AY88" s="103"/>
      <c r="AZ88" s="103"/>
      <c r="BA88" s="103"/>
      <c r="BB88" s="376">
        <f t="shared" ref="BB88:BB90" si="18">SUM(AR88:BA88)</f>
        <v>0</v>
      </c>
      <c r="BC88" s="210"/>
      <c r="BD88" s="188">
        <f t="shared" ref="BD88:BD90" si="19">SUM(Q88+AC88+AQ88+BB88)</f>
        <v>38</v>
      </c>
      <c r="BE88" s="220"/>
      <c r="BF88" s="381"/>
    </row>
    <row r="89" spans="1:58" s="144" customFormat="1">
      <c r="A89" s="391" t="s">
        <v>5</v>
      </c>
      <c r="B89" s="132"/>
      <c r="C89" s="121"/>
      <c r="D89" s="121"/>
      <c r="E89" s="126"/>
      <c r="F89" s="102"/>
      <c r="G89" s="103"/>
      <c r="H89" s="103"/>
      <c r="I89" s="103"/>
      <c r="J89" s="103"/>
      <c r="K89" s="103"/>
      <c r="L89" s="103"/>
      <c r="M89" s="103"/>
      <c r="N89" s="103"/>
      <c r="O89" s="104"/>
      <c r="P89" s="103"/>
      <c r="Q89" s="376">
        <f t="shared" si="15"/>
        <v>0</v>
      </c>
      <c r="R89" s="103"/>
      <c r="S89" s="103"/>
      <c r="T89" s="103"/>
      <c r="U89" s="103"/>
      <c r="V89" s="103"/>
      <c r="W89" s="103"/>
      <c r="X89" s="104"/>
      <c r="Y89" s="103"/>
      <c r="Z89" s="103"/>
      <c r="AA89" s="103"/>
      <c r="AB89" s="103"/>
      <c r="AC89" s="376">
        <f t="shared" si="16"/>
        <v>0</v>
      </c>
      <c r="AD89" s="103"/>
      <c r="AE89" s="104"/>
      <c r="AF89" s="103"/>
      <c r="AG89" s="103"/>
      <c r="AH89" s="103"/>
      <c r="AI89" s="103"/>
      <c r="AJ89" s="103"/>
      <c r="AK89" s="103"/>
      <c r="AL89" s="103"/>
      <c r="AM89" s="103"/>
      <c r="AN89" s="103"/>
      <c r="AO89" s="103"/>
      <c r="AP89" s="104"/>
      <c r="AQ89" s="376">
        <f t="shared" si="17"/>
        <v>0</v>
      </c>
      <c r="AR89" s="103"/>
      <c r="AS89" s="103"/>
      <c r="AT89" s="103"/>
      <c r="AU89" s="103"/>
      <c r="AV89" s="103"/>
      <c r="AW89" s="103"/>
      <c r="AX89" s="103"/>
      <c r="AY89" s="103"/>
      <c r="AZ89" s="103"/>
      <c r="BA89" s="103"/>
      <c r="BB89" s="376">
        <f t="shared" si="18"/>
        <v>0</v>
      </c>
      <c r="BC89" s="210"/>
      <c r="BD89" s="188">
        <f t="shared" si="19"/>
        <v>0</v>
      </c>
      <c r="BE89" s="220"/>
      <c r="BF89" s="381"/>
    </row>
    <row r="90" spans="1:58" s="144" customFormat="1">
      <c r="A90" s="391" t="s">
        <v>2</v>
      </c>
      <c r="B90" s="132"/>
      <c r="C90" s="121"/>
      <c r="D90" s="121"/>
      <c r="E90" s="126"/>
      <c r="F90" s="102">
        <v>76</v>
      </c>
      <c r="G90" s="103"/>
      <c r="H90" s="103"/>
      <c r="I90" s="103"/>
      <c r="J90" s="103"/>
      <c r="K90" s="103"/>
      <c r="L90" s="103"/>
      <c r="M90" s="103"/>
      <c r="N90" s="103"/>
      <c r="O90" s="104"/>
      <c r="P90" s="103"/>
      <c r="Q90" s="376">
        <f t="shared" si="15"/>
        <v>76</v>
      </c>
      <c r="R90" s="103"/>
      <c r="S90" s="103"/>
      <c r="T90" s="103"/>
      <c r="U90" s="103"/>
      <c r="V90" s="103"/>
      <c r="W90" s="103"/>
      <c r="X90" s="104"/>
      <c r="Y90" s="103"/>
      <c r="Z90" s="103"/>
      <c r="AA90" s="103"/>
      <c r="AB90" s="103"/>
      <c r="AC90" s="376">
        <f t="shared" si="16"/>
        <v>0</v>
      </c>
      <c r="AD90" s="103"/>
      <c r="AE90" s="104"/>
      <c r="AF90" s="103"/>
      <c r="AG90" s="103"/>
      <c r="AH90" s="103"/>
      <c r="AI90" s="103"/>
      <c r="AJ90" s="103"/>
      <c r="AK90" s="103"/>
      <c r="AL90" s="103"/>
      <c r="AM90" s="103"/>
      <c r="AN90" s="103"/>
      <c r="AO90" s="103"/>
      <c r="AP90" s="104"/>
      <c r="AQ90" s="376">
        <f t="shared" si="17"/>
        <v>0</v>
      </c>
      <c r="AR90" s="103"/>
      <c r="AS90" s="103"/>
      <c r="AT90" s="103"/>
      <c r="AU90" s="103"/>
      <c r="AV90" s="103"/>
      <c r="AW90" s="103"/>
      <c r="AX90" s="103"/>
      <c r="AY90" s="103"/>
      <c r="AZ90" s="103"/>
      <c r="BA90" s="103"/>
      <c r="BB90" s="376">
        <f t="shared" si="18"/>
        <v>0</v>
      </c>
      <c r="BC90" s="210"/>
      <c r="BD90" s="188">
        <f t="shared" si="19"/>
        <v>76</v>
      </c>
      <c r="BE90" s="220"/>
      <c r="BF90" s="381"/>
    </row>
    <row r="91" spans="1:58" s="13" customFormat="1">
      <c r="A91" s="120" t="s">
        <v>259</v>
      </c>
      <c r="B91" s="120"/>
      <c r="C91" s="121"/>
      <c r="D91" s="121"/>
      <c r="E91" s="126"/>
      <c r="F91" s="102"/>
      <c r="G91" s="103"/>
      <c r="H91" s="103"/>
      <c r="I91" s="103"/>
      <c r="J91" s="103"/>
      <c r="K91" s="103"/>
      <c r="L91" s="103"/>
      <c r="M91" s="103"/>
      <c r="N91" s="103"/>
      <c r="O91" s="104"/>
      <c r="P91" s="103"/>
      <c r="Q91" s="376">
        <f>SUM(F91:P91)</f>
        <v>0</v>
      </c>
      <c r="R91" s="103"/>
      <c r="S91" s="103"/>
      <c r="T91" s="103"/>
      <c r="U91" s="103"/>
      <c r="V91" s="103"/>
      <c r="W91" s="103"/>
      <c r="X91" s="104"/>
      <c r="Y91" s="103"/>
      <c r="Z91" s="103"/>
      <c r="AA91" s="103"/>
      <c r="AB91" s="103"/>
      <c r="AC91" s="376">
        <f>SUM(R91:AB91)</f>
        <v>0</v>
      </c>
      <c r="AD91" s="103"/>
      <c r="AE91" s="104"/>
      <c r="AF91" s="103"/>
      <c r="AG91" s="103"/>
      <c r="AH91" s="103"/>
      <c r="AI91" s="103"/>
      <c r="AJ91" s="103"/>
      <c r="AK91" s="103"/>
      <c r="AL91" s="103"/>
      <c r="AM91" s="103"/>
      <c r="AN91" s="103"/>
      <c r="AO91" s="103"/>
      <c r="AP91" s="104"/>
      <c r="AQ91" s="376">
        <f>SUM(AD91:AP91)</f>
        <v>0</v>
      </c>
      <c r="AR91" s="103"/>
      <c r="AS91" s="103"/>
      <c r="AT91" s="103"/>
      <c r="AU91" s="103"/>
      <c r="AV91" s="103"/>
      <c r="AW91" s="103"/>
      <c r="AX91" s="103"/>
      <c r="AY91" s="103"/>
      <c r="AZ91" s="103"/>
      <c r="BA91" s="103"/>
      <c r="BB91" s="376">
        <f>SUM(AR91:BA91)</f>
        <v>0</v>
      </c>
      <c r="BC91" s="212"/>
      <c r="BD91" s="188">
        <f>SUM(Q91+AC91+AQ91+BB91)</f>
        <v>0</v>
      </c>
      <c r="BE91" s="220"/>
      <c r="BF91" s="381"/>
    </row>
    <row r="92" spans="1:58" s="144" customFormat="1" ht="15.75" thickBot="1">
      <c r="A92" s="393" t="s">
        <v>39</v>
      </c>
      <c r="B92" s="158"/>
      <c r="C92" s="128"/>
      <c r="D92" s="128"/>
      <c r="E92" s="129"/>
      <c r="F92" s="114"/>
      <c r="G92" s="115"/>
      <c r="H92" s="115"/>
      <c r="I92" s="115"/>
      <c r="J92" s="115"/>
      <c r="K92" s="115"/>
      <c r="L92" s="115"/>
      <c r="M92" s="115"/>
      <c r="N92" s="115"/>
      <c r="O92" s="107"/>
      <c r="P92" s="115"/>
      <c r="Q92" s="377">
        <f>SUBTOTAL(9,Q88:Q91)</f>
        <v>114</v>
      </c>
      <c r="R92" s="115"/>
      <c r="S92" s="115"/>
      <c r="T92" s="115"/>
      <c r="U92" s="115"/>
      <c r="V92" s="115"/>
      <c r="W92" s="115"/>
      <c r="X92" s="107"/>
      <c r="Y92" s="115"/>
      <c r="Z92" s="115"/>
      <c r="AA92" s="115"/>
      <c r="AB92" s="115"/>
      <c r="AC92" s="377">
        <f>SUBTOTAL(9,AC88:AC91)</f>
        <v>0</v>
      </c>
      <c r="AD92" s="115"/>
      <c r="AE92" s="107"/>
      <c r="AF92" s="115"/>
      <c r="AG92" s="115"/>
      <c r="AH92" s="115"/>
      <c r="AI92" s="115"/>
      <c r="AJ92" s="115"/>
      <c r="AK92" s="115"/>
      <c r="AL92" s="115"/>
      <c r="AM92" s="115"/>
      <c r="AN92" s="115"/>
      <c r="AO92" s="115"/>
      <c r="AP92" s="107"/>
      <c r="AQ92" s="377">
        <f>SUBTOTAL(9,AQ88:AQ91)</f>
        <v>0</v>
      </c>
      <c r="AR92" s="115"/>
      <c r="AS92" s="115"/>
      <c r="AT92" s="115"/>
      <c r="AU92" s="115"/>
      <c r="AV92" s="115"/>
      <c r="AW92" s="115"/>
      <c r="AX92" s="115"/>
      <c r="AY92" s="115"/>
      <c r="AZ92" s="115"/>
      <c r="BA92" s="115"/>
      <c r="BB92" s="377">
        <f>SUBTOTAL(9,BB88:BB91)</f>
        <v>0</v>
      </c>
      <c r="BC92" s="211">
        <f>SUBTOTAL(9,BC88:BC91)</f>
        <v>0</v>
      </c>
      <c r="BD92" s="191">
        <f>SUBTOTAL(9,BD88:BD91)</f>
        <v>114</v>
      </c>
      <c r="BE92" s="224">
        <f>'totaal BOL niv 2 2 jr'!C46</f>
        <v>152</v>
      </c>
      <c r="BF92" s="200"/>
    </row>
    <row r="93" spans="1:58" s="144" customFormat="1" ht="15" thickTop="1">
      <c r="A93" s="390" t="s">
        <v>53</v>
      </c>
      <c r="B93" s="157"/>
      <c r="C93" s="410"/>
      <c r="D93" s="410"/>
      <c r="E93" s="410"/>
      <c r="F93" s="411"/>
      <c r="G93" s="412"/>
      <c r="H93" s="412"/>
      <c r="I93" s="412"/>
      <c r="J93" s="412"/>
      <c r="K93" s="412"/>
      <c r="L93" s="412"/>
      <c r="M93" s="412"/>
      <c r="N93" s="412"/>
      <c r="O93" s="412"/>
      <c r="P93" s="412"/>
      <c r="Q93" s="413"/>
      <c r="R93" s="412"/>
      <c r="S93" s="412"/>
      <c r="T93" s="412"/>
      <c r="U93" s="412"/>
      <c r="V93" s="412"/>
      <c r="W93" s="412"/>
      <c r="X93" s="412"/>
      <c r="Y93" s="412"/>
      <c r="Z93" s="412"/>
      <c r="AA93" s="412"/>
      <c r="AB93" s="412"/>
      <c r="AC93" s="413"/>
      <c r="AD93" s="412"/>
      <c r="AE93" s="412"/>
      <c r="AF93" s="412"/>
      <c r="AG93" s="412"/>
      <c r="AH93" s="412"/>
      <c r="AI93" s="412"/>
      <c r="AJ93" s="412"/>
      <c r="AK93" s="412"/>
      <c r="AL93" s="412"/>
      <c r="AM93" s="412"/>
      <c r="AN93" s="412"/>
      <c r="AO93" s="412"/>
      <c r="AP93" s="412"/>
      <c r="AQ93" s="413"/>
      <c r="AR93" s="412"/>
      <c r="AS93" s="412"/>
      <c r="AT93" s="412"/>
      <c r="AU93" s="412"/>
      <c r="AV93" s="412"/>
      <c r="AW93" s="412"/>
      <c r="AX93" s="412"/>
      <c r="AY93" s="412"/>
      <c r="AZ93" s="412"/>
      <c r="BA93" s="412"/>
      <c r="BB93" s="413"/>
      <c r="BC93" s="427"/>
      <c r="BD93" s="428" t="s">
        <v>8</v>
      </c>
      <c r="BE93" s="220"/>
      <c r="BF93" s="200"/>
    </row>
    <row r="94" spans="1:58" s="144" customFormat="1">
      <c r="A94" s="392" t="s">
        <v>177</v>
      </c>
      <c r="B94" s="120"/>
      <c r="C94" s="121"/>
      <c r="D94" s="121"/>
      <c r="E94" s="126"/>
      <c r="F94" s="102">
        <v>38</v>
      </c>
      <c r="G94" s="103"/>
      <c r="H94" s="103"/>
      <c r="I94" s="103"/>
      <c r="J94" s="103"/>
      <c r="K94" s="103"/>
      <c r="L94" s="103"/>
      <c r="M94" s="103"/>
      <c r="N94" s="103"/>
      <c r="O94" s="104"/>
      <c r="P94" s="103"/>
      <c r="Q94" s="376">
        <f t="shared" ref="Q94" si="20">SUM(F94:P94)</f>
        <v>38</v>
      </c>
      <c r="R94" s="103"/>
      <c r="S94" s="103"/>
      <c r="T94" s="103"/>
      <c r="U94" s="103"/>
      <c r="V94" s="103"/>
      <c r="W94" s="103"/>
      <c r="X94" s="104"/>
      <c r="Y94" s="103"/>
      <c r="Z94" s="103"/>
      <c r="AA94" s="103"/>
      <c r="AB94" s="103"/>
      <c r="AC94" s="376">
        <f t="shared" ref="AC94" si="21">SUM(R94:AB94)</f>
        <v>0</v>
      </c>
      <c r="AD94" s="103"/>
      <c r="AE94" s="104"/>
      <c r="AF94" s="103"/>
      <c r="AG94" s="103"/>
      <c r="AH94" s="103"/>
      <c r="AI94" s="103"/>
      <c r="AJ94" s="103"/>
      <c r="AK94" s="103"/>
      <c r="AL94" s="103"/>
      <c r="AM94" s="103"/>
      <c r="AN94" s="103"/>
      <c r="AO94" s="103"/>
      <c r="AP94" s="104"/>
      <c r="AQ94" s="376">
        <f t="shared" ref="AQ94" si="22">SUM(AD94:AP94)</f>
        <v>0</v>
      </c>
      <c r="AR94" s="103"/>
      <c r="AS94" s="103"/>
      <c r="AT94" s="103"/>
      <c r="AU94" s="103"/>
      <c r="AV94" s="103"/>
      <c r="AW94" s="103"/>
      <c r="AX94" s="103"/>
      <c r="AY94" s="103"/>
      <c r="AZ94" s="103"/>
      <c r="BA94" s="103"/>
      <c r="BB94" s="376">
        <f t="shared" ref="BB94" si="23">SUM(AR94:BA94)</f>
        <v>0</v>
      </c>
      <c r="BC94" s="203"/>
      <c r="BD94" s="188">
        <f t="shared" ref="BD94" si="24">SUM(Q94+AC94+AQ94+BB94)</f>
        <v>38</v>
      </c>
      <c r="BE94" s="220"/>
      <c r="BF94" s="381"/>
    </row>
    <row r="95" spans="1:58" s="13" customFormat="1">
      <c r="A95" s="392" t="s">
        <v>176</v>
      </c>
      <c r="B95" s="120"/>
      <c r="C95" s="121"/>
      <c r="D95" s="121"/>
      <c r="E95" s="126"/>
      <c r="F95" s="102">
        <v>38</v>
      </c>
      <c r="G95" s="103"/>
      <c r="H95" s="103"/>
      <c r="I95" s="103"/>
      <c r="J95" s="103"/>
      <c r="K95" s="103"/>
      <c r="L95" s="103"/>
      <c r="M95" s="103"/>
      <c r="N95" s="103"/>
      <c r="O95" s="104"/>
      <c r="P95" s="103"/>
      <c r="Q95" s="376">
        <f>SUM(F95:P95)</f>
        <v>38</v>
      </c>
      <c r="R95" s="103"/>
      <c r="S95" s="103"/>
      <c r="T95" s="103"/>
      <c r="U95" s="103"/>
      <c r="V95" s="103"/>
      <c r="W95" s="103"/>
      <c r="X95" s="104"/>
      <c r="Y95" s="103"/>
      <c r="Z95" s="103"/>
      <c r="AA95" s="103"/>
      <c r="AB95" s="103"/>
      <c r="AC95" s="376">
        <f>SUM(R95:AB95)</f>
        <v>0</v>
      </c>
      <c r="AD95" s="103"/>
      <c r="AE95" s="104"/>
      <c r="AF95" s="103"/>
      <c r="AG95" s="103"/>
      <c r="AH95" s="103"/>
      <c r="AI95" s="103"/>
      <c r="AJ95" s="103"/>
      <c r="AK95" s="103"/>
      <c r="AL95" s="103"/>
      <c r="AM95" s="103"/>
      <c r="AN95" s="103"/>
      <c r="AO95" s="103"/>
      <c r="AP95" s="104"/>
      <c r="AQ95" s="376">
        <f>SUM(AD95:AP95)</f>
        <v>0</v>
      </c>
      <c r="AR95" s="103"/>
      <c r="AS95" s="103"/>
      <c r="AT95" s="103"/>
      <c r="AU95" s="103"/>
      <c r="AV95" s="103"/>
      <c r="AW95" s="103"/>
      <c r="AX95" s="103"/>
      <c r="AY95" s="103"/>
      <c r="AZ95" s="103"/>
      <c r="BA95" s="103"/>
      <c r="BB95" s="376">
        <f>SUM(AR95:BA95)</f>
        <v>0</v>
      </c>
      <c r="BC95" s="212"/>
      <c r="BD95" s="188">
        <f>SUM(Q95+AC95+AQ95+BB95)</f>
        <v>38</v>
      </c>
      <c r="BE95" s="220"/>
      <c r="BF95" s="381"/>
    </row>
    <row r="96" spans="1:58" s="144" customFormat="1" ht="15.75" thickBot="1">
      <c r="A96" s="393" t="s">
        <v>174</v>
      </c>
      <c r="B96" s="158"/>
      <c r="C96" s="128"/>
      <c r="D96" s="128"/>
      <c r="E96" s="129"/>
      <c r="F96" s="114"/>
      <c r="G96" s="115"/>
      <c r="H96" s="115"/>
      <c r="I96" s="115"/>
      <c r="J96" s="115"/>
      <c r="K96" s="115"/>
      <c r="L96" s="115"/>
      <c r="M96" s="115"/>
      <c r="N96" s="115"/>
      <c r="O96" s="107"/>
      <c r="P96" s="115"/>
      <c r="Q96" s="377">
        <f>SUBTOTAL(9,Q94:Q95)</f>
        <v>76</v>
      </c>
      <c r="R96" s="115"/>
      <c r="S96" s="115"/>
      <c r="T96" s="115"/>
      <c r="U96" s="115"/>
      <c r="V96" s="115"/>
      <c r="W96" s="115"/>
      <c r="X96" s="107"/>
      <c r="Y96" s="115"/>
      <c r="Z96" s="115"/>
      <c r="AA96" s="115"/>
      <c r="AB96" s="115"/>
      <c r="AC96" s="377">
        <f>SUBTOTAL(9,AC94:AC95)</f>
        <v>0</v>
      </c>
      <c r="AD96" s="115"/>
      <c r="AE96" s="107"/>
      <c r="AF96" s="115"/>
      <c r="AG96" s="115"/>
      <c r="AH96" s="115"/>
      <c r="AI96" s="115"/>
      <c r="AJ96" s="115"/>
      <c r="AK96" s="115"/>
      <c r="AL96" s="115"/>
      <c r="AM96" s="115"/>
      <c r="AN96" s="115"/>
      <c r="AO96" s="115"/>
      <c r="AP96" s="107"/>
      <c r="AQ96" s="377">
        <f>SUBTOTAL(9,AQ94:AQ95)</f>
        <v>0</v>
      </c>
      <c r="AR96" s="115"/>
      <c r="AS96" s="115"/>
      <c r="AT96" s="115"/>
      <c r="AU96" s="115"/>
      <c r="AV96" s="115"/>
      <c r="AW96" s="115"/>
      <c r="AX96" s="115"/>
      <c r="AY96" s="115"/>
      <c r="AZ96" s="115"/>
      <c r="BA96" s="115"/>
      <c r="BB96" s="377">
        <f>SUBTOTAL(9,BB94:BB95)</f>
        <v>0</v>
      </c>
      <c r="BC96" s="211">
        <f>SUBTOTAL(9,BC94:BC95)</f>
        <v>0</v>
      </c>
      <c r="BD96" s="191">
        <f>SUBTOTAL(9,BD94:BD95)</f>
        <v>76</v>
      </c>
      <c r="BE96" s="224">
        <f>'totaal BOL niv 2 2 jr'!C50</f>
        <v>76</v>
      </c>
      <c r="BF96" s="200"/>
    </row>
    <row r="97" spans="1:58" s="144" customFormat="1" ht="15" thickTop="1">
      <c r="A97" s="394" t="s">
        <v>28</v>
      </c>
      <c r="B97" s="159"/>
      <c r="C97" s="414"/>
      <c r="D97" s="414"/>
      <c r="E97" s="415"/>
      <c r="F97" s="416"/>
      <c r="G97" s="417"/>
      <c r="H97" s="417"/>
      <c r="I97" s="417"/>
      <c r="J97" s="417"/>
      <c r="K97" s="417"/>
      <c r="L97" s="417"/>
      <c r="M97" s="417"/>
      <c r="N97" s="417"/>
      <c r="O97" s="417"/>
      <c r="P97" s="417"/>
      <c r="Q97" s="418"/>
      <c r="R97" s="417"/>
      <c r="S97" s="417"/>
      <c r="T97" s="417"/>
      <c r="U97" s="417"/>
      <c r="V97" s="417"/>
      <c r="W97" s="417"/>
      <c r="X97" s="417"/>
      <c r="Y97" s="417"/>
      <c r="Z97" s="417"/>
      <c r="AA97" s="417"/>
      <c r="AB97" s="417"/>
      <c r="AC97" s="418"/>
      <c r="AD97" s="417"/>
      <c r="AE97" s="417"/>
      <c r="AF97" s="417"/>
      <c r="AG97" s="417"/>
      <c r="AH97" s="417"/>
      <c r="AI97" s="417"/>
      <c r="AJ97" s="417"/>
      <c r="AK97" s="417"/>
      <c r="AL97" s="417"/>
      <c r="AM97" s="417"/>
      <c r="AN97" s="417"/>
      <c r="AO97" s="417"/>
      <c r="AP97" s="417"/>
      <c r="AQ97" s="418"/>
      <c r="AR97" s="417"/>
      <c r="AS97" s="417"/>
      <c r="AT97" s="417"/>
      <c r="AU97" s="417"/>
      <c r="AV97" s="417"/>
      <c r="AW97" s="417"/>
      <c r="AX97" s="417"/>
      <c r="AY97" s="417"/>
      <c r="AZ97" s="417"/>
      <c r="BA97" s="417"/>
      <c r="BB97" s="418"/>
      <c r="BC97" s="426"/>
      <c r="BD97" s="425" t="s">
        <v>8</v>
      </c>
      <c r="BE97" s="221"/>
      <c r="BF97" s="200"/>
    </row>
    <row r="98" spans="1:58" s="144" customFormat="1" ht="15.75" customHeight="1">
      <c r="A98" s="395" t="s">
        <v>4</v>
      </c>
      <c r="B98" s="359" t="s">
        <v>267</v>
      </c>
      <c r="C98" s="131"/>
      <c r="D98" s="131"/>
      <c r="E98" s="126"/>
      <c r="F98" s="102"/>
      <c r="G98" s="103"/>
      <c r="H98" s="103"/>
      <c r="I98" s="103"/>
      <c r="J98" s="103"/>
      <c r="K98" s="103"/>
      <c r="L98" s="103"/>
      <c r="M98" s="103"/>
      <c r="N98" s="103"/>
      <c r="O98" s="104"/>
      <c r="P98" s="103"/>
      <c r="Q98" s="376">
        <f>SUM(F98:P98)</f>
        <v>0</v>
      </c>
      <c r="R98" s="103"/>
      <c r="S98" s="103"/>
      <c r="T98" s="103"/>
      <c r="U98" s="103"/>
      <c r="V98" s="103"/>
      <c r="W98" s="103"/>
      <c r="X98" s="104"/>
      <c r="Y98" s="103"/>
      <c r="Z98" s="103"/>
      <c r="AA98" s="103"/>
      <c r="AB98" s="103"/>
      <c r="AC98" s="376">
        <f>SUM(R98:AB98)</f>
        <v>0</v>
      </c>
      <c r="AD98" s="103"/>
      <c r="AE98" s="104"/>
      <c r="AF98" s="103"/>
      <c r="AG98" s="103"/>
      <c r="AH98" s="103"/>
      <c r="AI98" s="103"/>
      <c r="AJ98" s="103"/>
      <c r="AK98" s="103"/>
      <c r="AL98" s="103"/>
      <c r="AM98" s="103"/>
      <c r="AN98" s="103"/>
      <c r="AO98" s="103"/>
      <c r="AP98" s="104"/>
      <c r="AQ98" s="376">
        <f>SUM(AD98:AP98)</f>
        <v>0</v>
      </c>
      <c r="AR98" s="103"/>
      <c r="AS98" s="103"/>
      <c r="AT98" s="103"/>
      <c r="AU98" s="103"/>
      <c r="AV98" s="103"/>
      <c r="AW98" s="103"/>
      <c r="AX98" s="103"/>
      <c r="AY98" s="103"/>
      <c r="AZ98" s="103"/>
      <c r="BA98" s="103"/>
      <c r="BB98" s="376">
        <f>SUM(AR98:BA98)</f>
        <v>0</v>
      </c>
      <c r="BC98" s="210"/>
      <c r="BD98" s="188">
        <f t="shared" ref="BD98:BD102" si="25">SUM(Q98+AC98+AQ98+BB98)</f>
        <v>0</v>
      </c>
      <c r="BE98" s="220"/>
      <c r="BF98" s="381"/>
    </row>
    <row r="99" spans="1:58" s="144" customFormat="1" ht="15" customHeight="1">
      <c r="A99" s="396" t="s">
        <v>5</v>
      </c>
      <c r="B99" s="134"/>
      <c r="C99" s="121"/>
      <c r="D99" s="121"/>
      <c r="E99" s="126"/>
      <c r="F99" s="102"/>
      <c r="G99" s="103"/>
      <c r="H99" s="103"/>
      <c r="I99" s="103"/>
      <c r="J99" s="103"/>
      <c r="K99" s="103"/>
      <c r="L99" s="103"/>
      <c r="M99" s="103"/>
      <c r="N99" s="103"/>
      <c r="O99" s="104"/>
      <c r="P99" s="103"/>
      <c r="Q99" s="376">
        <f>SUM(F99:P99)</f>
        <v>0</v>
      </c>
      <c r="R99" s="103"/>
      <c r="S99" s="103"/>
      <c r="T99" s="103"/>
      <c r="U99" s="103"/>
      <c r="V99" s="103"/>
      <c r="W99" s="103"/>
      <c r="X99" s="104"/>
      <c r="Y99" s="103"/>
      <c r="Z99" s="103"/>
      <c r="AA99" s="103"/>
      <c r="AB99" s="103"/>
      <c r="AC99" s="376">
        <f>SUM(R99:AB99)</f>
        <v>0</v>
      </c>
      <c r="AD99" s="103"/>
      <c r="AE99" s="104"/>
      <c r="AF99" s="103"/>
      <c r="AG99" s="103"/>
      <c r="AH99" s="103"/>
      <c r="AI99" s="103"/>
      <c r="AJ99" s="103"/>
      <c r="AK99" s="103"/>
      <c r="AL99" s="103"/>
      <c r="AM99" s="103"/>
      <c r="AN99" s="103"/>
      <c r="AO99" s="103"/>
      <c r="AP99" s="104"/>
      <c r="AQ99" s="376">
        <f>SUM(AD99:AP99)</f>
        <v>0</v>
      </c>
      <c r="AR99" s="103"/>
      <c r="AS99" s="103"/>
      <c r="AT99" s="103"/>
      <c r="AU99" s="103"/>
      <c r="AV99" s="103"/>
      <c r="AW99" s="103"/>
      <c r="AX99" s="103"/>
      <c r="AY99" s="103"/>
      <c r="AZ99" s="103"/>
      <c r="BA99" s="103"/>
      <c r="BB99" s="376">
        <f>SUM(AR99:BA99)</f>
        <v>0</v>
      </c>
      <c r="BC99" s="210"/>
      <c r="BD99" s="188">
        <f t="shared" si="25"/>
        <v>0</v>
      </c>
      <c r="BE99" s="220"/>
      <c r="BF99" s="381"/>
    </row>
    <row r="100" spans="1:58" s="144" customFormat="1" ht="15.75" customHeight="1">
      <c r="A100" s="396" t="s">
        <v>2</v>
      </c>
      <c r="B100" s="134"/>
      <c r="C100" s="121"/>
      <c r="D100" s="121"/>
      <c r="E100" s="126"/>
      <c r="F100" s="102"/>
      <c r="G100" s="103"/>
      <c r="H100" s="103"/>
      <c r="I100" s="103"/>
      <c r="J100" s="103"/>
      <c r="K100" s="103"/>
      <c r="L100" s="103"/>
      <c r="M100" s="103"/>
      <c r="N100" s="103"/>
      <c r="O100" s="104"/>
      <c r="P100" s="103"/>
      <c r="Q100" s="376">
        <f>SUM(F100:P100)</f>
        <v>0</v>
      </c>
      <c r="R100" s="103"/>
      <c r="S100" s="103"/>
      <c r="T100" s="103"/>
      <c r="U100" s="103"/>
      <c r="V100" s="103"/>
      <c r="W100" s="103"/>
      <c r="X100" s="104"/>
      <c r="Y100" s="103"/>
      <c r="Z100" s="103"/>
      <c r="AA100" s="103"/>
      <c r="AB100" s="103"/>
      <c r="AC100" s="376">
        <f>SUM(R100:AB100)</f>
        <v>0</v>
      </c>
      <c r="AD100" s="103"/>
      <c r="AE100" s="104"/>
      <c r="AF100" s="103"/>
      <c r="AG100" s="103"/>
      <c r="AH100" s="103"/>
      <c r="AI100" s="103"/>
      <c r="AJ100" s="103"/>
      <c r="AK100" s="103"/>
      <c r="AL100" s="103"/>
      <c r="AM100" s="103"/>
      <c r="AN100" s="103"/>
      <c r="AO100" s="103"/>
      <c r="AP100" s="104"/>
      <c r="AQ100" s="376">
        <f>SUM(AD100:AP100)</f>
        <v>0</v>
      </c>
      <c r="AR100" s="103"/>
      <c r="AS100" s="103"/>
      <c r="AT100" s="103"/>
      <c r="AU100" s="103"/>
      <c r="AV100" s="103"/>
      <c r="AW100" s="103"/>
      <c r="AX100" s="103"/>
      <c r="AY100" s="103"/>
      <c r="AZ100" s="103"/>
      <c r="BA100" s="103"/>
      <c r="BB100" s="376">
        <f>SUM(AR100:BA100)</f>
        <v>0</v>
      </c>
      <c r="BC100" s="210"/>
      <c r="BD100" s="188">
        <f t="shared" si="25"/>
        <v>0</v>
      </c>
      <c r="BE100" s="220"/>
      <c r="BF100" s="381"/>
    </row>
    <row r="101" spans="1:58" s="144" customFormat="1" ht="15.75" customHeight="1">
      <c r="A101" s="396"/>
      <c r="B101" s="134"/>
      <c r="C101" s="121"/>
      <c r="D101" s="121"/>
      <c r="E101" s="126"/>
      <c r="F101" s="102"/>
      <c r="G101" s="103"/>
      <c r="H101" s="103"/>
      <c r="I101" s="103"/>
      <c r="J101" s="103"/>
      <c r="K101" s="103"/>
      <c r="L101" s="103"/>
      <c r="M101" s="103"/>
      <c r="N101" s="103"/>
      <c r="O101" s="104"/>
      <c r="P101" s="103"/>
      <c r="Q101" s="376">
        <f>SUM(F101:P101)</f>
        <v>0</v>
      </c>
      <c r="R101" s="103"/>
      <c r="S101" s="103"/>
      <c r="T101" s="103"/>
      <c r="U101" s="103"/>
      <c r="V101" s="103"/>
      <c r="W101" s="103"/>
      <c r="X101" s="104"/>
      <c r="Y101" s="103"/>
      <c r="Z101" s="103"/>
      <c r="AA101" s="103"/>
      <c r="AB101" s="103"/>
      <c r="AC101" s="376">
        <f>SUM(R101:AB101)</f>
        <v>0</v>
      </c>
      <c r="AD101" s="103"/>
      <c r="AE101" s="104"/>
      <c r="AF101" s="103"/>
      <c r="AG101" s="103"/>
      <c r="AH101" s="103"/>
      <c r="AI101" s="103"/>
      <c r="AJ101" s="103"/>
      <c r="AK101" s="103"/>
      <c r="AL101" s="103"/>
      <c r="AM101" s="103"/>
      <c r="AN101" s="103"/>
      <c r="AO101" s="103"/>
      <c r="AP101" s="104"/>
      <c r="AQ101" s="376">
        <f>SUM(AD101:AP101)</f>
        <v>0</v>
      </c>
      <c r="AR101" s="103"/>
      <c r="AS101" s="103"/>
      <c r="AT101" s="103"/>
      <c r="AU101" s="103"/>
      <c r="AV101" s="103"/>
      <c r="AW101" s="103"/>
      <c r="AX101" s="103"/>
      <c r="AY101" s="103"/>
      <c r="AZ101" s="103"/>
      <c r="BA101" s="103"/>
      <c r="BB101" s="376">
        <f>SUM(AR101:BA101)</f>
        <v>0</v>
      </c>
      <c r="BC101" s="210"/>
      <c r="BD101" s="188">
        <f t="shared" ref="BD101" si="26">SUM(Q101+AC101+AQ101+BB101)</f>
        <v>0</v>
      </c>
      <c r="BE101" s="220"/>
      <c r="BF101" s="381"/>
    </row>
    <row r="102" spans="1:58" s="144" customFormat="1" ht="15.75" customHeight="1">
      <c r="A102" s="397" t="s">
        <v>37</v>
      </c>
      <c r="B102" s="135"/>
      <c r="C102" s="131"/>
      <c r="D102" s="131"/>
      <c r="E102" s="126"/>
      <c r="F102" s="102"/>
      <c r="G102" s="103"/>
      <c r="H102" s="103"/>
      <c r="I102" s="103"/>
      <c r="J102" s="103"/>
      <c r="K102" s="103"/>
      <c r="L102" s="103"/>
      <c r="M102" s="103"/>
      <c r="N102" s="103"/>
      <c r="O102" s="104"/>
      <c r="P102" s="103"/>
      <c r="Q102" s="376">
        <f>SUM(F102:P102)</f>
        <v>0</v>
      </c>
      <c r="R102" s="103"/>
      <c r="S102" s="103"/>
      <c r="T102" s="103"/>
      <c r="U102" s="103"/>
      <c r="V102" s="103"/>
      <c r="W102" s="103"/>
      <c r="X102" s="104"/>
      <c r="Y102" s="103"/>
      <c r="Z102" s="103"/>
      <c r="AA102" s="103"/>
      <c r="AB102" s="103"/>
      <c r="AC102" s="376">
        <f>SUM(R102:AB102)</f>
        <v>0</v>
      </c>
      <c r="AD102" s="103"/>
      <c r="AE102" s="104"/>
      <c r="AF102" s="103"/>
      <c r="AG102" s="103"/>
      <c r="AH102" s="103"/>
      <c r="AI102" s="103"/>
      <c r="AJ102" s="103"/>
      <c r="AK102" s="103"/>
      <c r="AL102" s="103"/>
      <c r="AM102" s="103"/>
      <c r="AN102" s="103"/>
      <c r="AO102" s="103"/>
      <c r="AP102" s="104"/>
      <c r="AQ102" s="376">
        <f>SUM(AD102:AP102)</f>
        <v>0</v>
      </c>
      <c r="AR102" s="103"/>
      <c r="AS102" s="103"/>
      <c r="AT102" s="103"/>
      <c r="AU102" s="103"/>
      <c r="AV102" s="103"/>
      <c r="AW102" s="103"/>
      <c r="AX102" s="103"/>
      <c r="AY102" s="103"/>
      <c r="AZ102" s="103"/>
      <c r="BA102" s="103"/>
      <c r="BB102" s="376">
        <f>SUM(AR102:BA102)</f>
        <v>0</v>
      </c>
      <c r="BC102" s="210"/>
      <c r="BD102" s="188">
        <f t="shared" si="25"/>
        <v>0</v>
      </c>
      <c r="BE102" s="220"/>
      <c r="BF102" s="381"/>
    </row>
    <row r="103" spans="1:58" s="144" customFormat="1" ht="16.5" customHeight="1" thickBot="1">
      <c r="A103" s="389" t="s">
        <v>46</v>
      </c>
      <c r="B103" s="160"/>
      <c r="C103" s="161"/>
      <c r="D103" s="161"/>
      <c r="E103" s="162"/>
      <c r="F103" s="117"/>
      <c r="G103" s="118"/>
      <c r="H103" s="118"/>
      <c r="I103" s="118"/>
      <c r="J103" s="118"/>
      <c r="K103" s="118"/>
      <c r="L103" s="118"/>
      <c r="M103" s="118"/>
      <c r="N103" s="118"/>
      <c r="O103" s="119"/>
      <c r="P103" s="118"/>
      <c r="Q103" s="377">
        <f>SUBTOTAL(9,Q98:Q102)</f>
        <v>0</v>
      </c>
      <c r="R103" s="118"/>
      <c r="S103" s="118"/>
      <c r="T103" s="118"/>
      <c r="U103" s="118"/>
      <c r="V103" s="118"/>
      <c r="W103" s="118"/>
      <c r="X103" s="119"/>
      <c r="Y103" s="118"/>
      <c r="Z103" s="118"/>
      <c r="AA103" s="118"/>
      <c r="AB103" s="118"/>
      <c r="AC103" s="377">
        <f>SUBTOTAL(9,AC98:AC102)</f>
        <v>0</v>
      </c>
      <c r="AD103" s="118"/>
      <c r="AE103" s="119"/>
      <c r="AF103" s="118"/>
      <c r="AG103" s="118"/>
      <c r="AH103" s="118"/>
      <c r="AI103" s="118"/>
      <c r="AJ103" s="118"/>
      <c r="AK103" s="118"/>
      <c r="AL103" s="118"/>
      <c r="AM103" s="118"/>
      <c r="AN103" s="118"/>
      <c r="AO103" s="118"/>
      <c r="AP103" s="119"/>
      <c r="AQ103" s="377">
        <f>SUBTOTAL(9,AQ98:AQ102)</f>
        <v>0</v>
      </c>
      <c r="AR103" s="118"/>
      <c r="AS103" s="118"/>
      <c r="AT103" s="118"/>
      <c r="AU103" s="118"/>
      <c r="AV103" s="118"/>
      <c r="AW103" s="118"/>
      <c r="AX103" s="118"/>
      <c r="AY103" s="118"/>
      <c r="AZ103" s="118"/>
      <c r="BA103" s="118"/>
      <c r="BB103" s="377">
        <f>SUBTOTAL(9,BB98:BB102)</f>
        <v>0</v>
      </c>
      <c r="BC103" s="211">
        <f>SUBTOTAL(9,BC98:BC102)</f>
        <v>0</v>
      </c>
      <c r="BD103" s="192">
        <f>SUBTOTAL(9,BD98:BD102)</f>
        <v>0</v>
      </c>
      <c r="BE103" s="223">
        <f>'totaal BOL niv 2 2 jr'!C57</f>
        <v>0</v>
      </c>
      <c r="BF103" s="200"/>
    </row>
    <row r="104" spans="1:58" s="144" customFormat="1" ht="15" thickTop="1">
      <c r="A104" s="394" t="s">
        <v>260</v>
      </c>
      <c r="B104" s="159"/>
      <c r="C104" s="414"/>
      <c r="D104" s="414"/>
      <c r="E104" s="415"/>
      <c r="F104" s="416"/>
      <c r="G104" s="417"/>
      <c r="H104" s="417"/>
      <c r="I104" s="417"/>
      <c r="J104" s="417"/>
      <c r="K104" s="417"/>
      <c r="L104" s="417"/>
      <c r="M104" s="417"/>
      <c r="N104" s="417"/>
      <c r="O104" s="417"/>
      <c r="P104" s="417"/>
      <c r="Q104" s="418"/>
      <c r="R104" s="417"/>
      <c r="S104" s="417"/>
      <c r="T104" s="417"/>
      <c r="U104" s="417"/>
      <c r="V104" s="417"/>
      <c r="W104" s="417"/>
      <c r="X104" s="417"/>
      <c r="Y104" s="417"/>
      <c r="Z104" s="417"/>
      <c r="AA104" s="417"/>
      <c r="AB104" s="417"/>
      <c r="AC104" s="418"/>
      <c r="AD104" s="417"/>
      <c r="AE104" s="417"/>
      <c r="AF104" s="417"/>
      <c r="AG104" s="417"/>
      <c r="AH104" s="417"/>
      <c r="AI104" s="417"/>
      <c r="AJ104" s="417"/>
      <c r="AK104" s="417"/>
      <c r="AL104" s="417"/>
      <c r="AM104" s="417"/>
      <c r="AN104" s="417"/>
      <c r="AO104" s="417"/>
      <c r="AP104" s="417"/>
      <c r="AQ104" s="418"/>
      <c r="AR104" s="417"/>
      <c r="AS104" s="417"/>
      <c r="AT104" s="417"/>
      <c r="AU104" s="417"/>
      <c r="AV104" s="417"/>
      <c r="AW104" s="417"/>
      <c r="AX104" s="417"/>
      <c r="AY104" s="417"/>
      <c r="AZ104" s="417"/>
      <c r="BA104" s="417"/>
      <c r="BB104" s="418"/>
      <c r="BC104" s="426"/>
      <c r="BD104" s="424" t="s">
        <v>8</v>
      </c>
      <c r="BE104" s="225"/>
      <c r="BF104" s="200"/>
    </row>
    <row r="105" spans="1:58" s="144" customFormat="1">
      <c r="A105" s="132"/>
      <c r="B105" s="132"/>
      <c r="C105" s="121"/>
      <c r="D105" s="121"/>
      <c r="E105" s="126"/>
      <c r="F105" s="102"/>
      <c r="G105" s="103"/>
      <c r="H105" s="103"/>
      <c r="I105" s="103"/>
      <c r="J105" s="103"/>
      <c r="K105" s="103"/>
      <c r="L105" s="103"/>
      <c r="M105" s="103"/>
      <c r="N105" s="103"/>
      <c r="O105" s="104"/>
      <c r="P105" s="103"/>
      <c r="Q105" s="376">
        <f>SUM(F105:P105)</f>
        <v>0</v>
      </c>
      <c r="R105" s="103"/>
      <c r="S105" s="103"/>
      <c r="T105" s="103"/>
      <c r="U105" s="103"/>
      <c r="V105" s="103"/>
      <c r="W105" s="103"/>
      <c r="X105" s="104"/>
      <c r="Y105" s="103"/>
      <c r="Z105" s="103"/>
      <c r="AA105" s="103"/>
      <c r="AB105" s="103"/>
      <c r="AC105" s="376">
        <f>SUM(R105:AB105)</f>
        <v>0</v>
      </c>
      <c r="AD105" s="103"/>
      <c r="AE105" s="104"/>
      <c r="AF105" s="103"/>
      <c r="AG105" s="103"/>
      <c r="AH105" s="103"/>
      <c r="AI105" s="103"/>
      <c r="AJ105" s="103"/>
      <c r="AK105" s="103"/>
      <c r="AL105" s="103"/>
      <c r="AM105" s="103"/>
      <c r="AN105" s="103"/>
      <c r="AO105" s="103"/>
      <c r="AP105" s="104"/>
      <c r="AQ105" s="376">
        <f>SUM(AD105:AP105)</f>
        <v>0</v>
      </c>
      <c r="AR105" s="103"/>
      <c r="AS105" s="103"/>
      <c r="AT105" s="103"/>
      <c r="AU105" s="103"/>
      <c r="AV105" s="103"/>
      <c r="AW105" s="103"/>
      <c r="AX105" s="103"/>
      <c r="AY105" s="103"/>
      <c r="AZ105" s="103"/>
      <c r="BA105" s="103"/>
      <c r="BB105" s="376">
        <f>SUM(AR105:BA105)</f>
        <v>0</v>
      </c>
      <c r="BC105" s="210"/>
      <c r="BD105" s="193">
        <f t="shared" ref="BD105:BD106" si="27">SUM(Q105+AC105+AQ105+BB105)</f>
        <v>0</v>
      </c>
      <c r="BE105" s="226"/>
      <c r="BF105" s="381"/>
    </row>
    <row r="106" spans="1:58" s="144" customFormat="1">
      <c r="A106" s="132"/>
      <c r="B106" s="132"/>
      <c r="C106" s="131"/>
      <c r="D106" s="131"/>
      <c r="E106" s="126"/>
      <c r="F106" s="102"/>
      <c r="G106" s="103"/>
      <c r="H106" s="103"/>
      <c r="I106" s="103"/>
      <c r="J106" s="103"/>
      <c r="K106" s="103"/>
      <c r="L106" s="103"/>
      <c r="M106" s="103"/>
      <c r="N106" s="103"/>
      <c r="O106" s="104"/>
      <c r="P106" s="103"/>
      <c r="Q106" s="376">
        <f>SUM(F106:P106)</f>
        <v>0</v>
      </c>
      <c r="R106" s="103"/>
      <c r="S106" s="103"/>
      <c r="T106" s="103"/>
      <c r="U106" s="103"/>
      <c r="V106" s="103"/>
      <c r="W106" s="103"/>
      <c r="X106" s="104"/>
      <c r="Y106" s="103"/>
      <c r="Z106" s="103"/>
      <c r="AA106" s="103"/>
      <c r="AB106" s="103"/>
      <c r="AC106" s="376">
        <f>SUM(R106:AB106)</f>
        <v>0</v>
      </c>
      <c r="AD106" s="103"/>
      <c r="AE106" s="104"/>
      <c r="AF106" s="103"/>
      <c r="AG106" s="103"/>
      <c r="AH106" s="103"/>
      <c r="AI106" s="103"/>
      <c r="AJ106" s="103"/>
      <c r="AK106" s="103"/>
      <c r="AL106" s="103"/>
      <c r="AM106" s="103"/>
      <c r="AN106" s="103"/>
      <c r="AO106" s="103"/>
      <c r="AP106" s="104"/>
      <c r="AQ106" s="376">
        <f>SUM(AD106:AP106)</f>
        <v>0</v>
      </c>
      <c r="AR106" s="103"/>
      <c r="AS106" s="103"/>
      <c r="AT106" s="103"/>
      <c r="AU106" s="103"/>
      <c r="AV106" s="103"/>
      <c r="AW106" s="103"/>
      <c r="AX106" s="103"/>
      <c r="AY106" s="103"/>
      <c r="AZ106" s="103"/>
      <c r="BA106" s="103"/>
      <c r="BB106" s="376">
        <f>SUM(AR106:BA106)</f>
        <v>0</v>
      </c>
      <c r="BC106" s="210"/>
      <c r="BD106" s="193">
        <f t="shared" si="27"/>
        <v>0</v>
      </c>
      <c r="BE106" s="226"/>
      <c r="BF106" s="381"/>
    </row>
    <row r="107" spans="1:58" s="144" customFormat="1" ht="15.75" thickBot="1">
      <c r="A107" s="158" t="s">
        <v>47</v>
      </c>
      <c r="B107" s="158"/>
      <c r="C107" s="128"/>
      <c r="D107" s="128"/>
      <c r="E107" s="129"/>
      <c r="F107" s="114"/>
      <c r="G107" s="115"/>
      <c r="H107" s="115"/>
      <c r="I107" s="115"/>
      <c r="J107" s="115"/>
      <c r="K107" s="115"/>
      <c r="L107" s="115"/>
      <c r="M107" s="115"/>
      <c r="N107" s="115"/>
      <c r="O107" s="107"/>
      <c r="P107" s="115"/>
      <c r="Q107" s="377">
        <f>SUBTOTAL(9,Q105:Q106)</f>
        <v>0</v>
      </c>
      <c r="R107" s="115"/>
      <c r="S107" s="115"/>
      <c r="T107" s="115"/>
      <c r="U107" s="115"/>
      <c r="V107" s="115"/>
      <c r="W107" s="115"/>
      <c r="X107" s="107"/>
      <c r="Y107" s="115"/>
      <c r="Z107" s="115"/>
      <c r="AA107" s="115"/>
      <c r="AB107" s="115"/>
      <c r="AC107" s="377">
        <f>SUBTOTAL(9,AC105:AC106)</f>
        <v>0</v>
      </c>
      <c r="AD107" s="115"/>
      <c r="AE107" s="107"/>
      <c r="AF107" s="115"/>
      <c r="AG107" s="115"/>
      <c r="AH107" s="115"/>
      <c r="AI107" s="115"/>
      <c r="AJ107" s="115"/>
      <c r="AK107" s="115"/>
      <c r="AL107" s="115"/>
      <c r="AM107" s="115"/>
      <c r="AN107" s="115"/>
      <c r="AO107" s="115"/>
      <c r="AP107" s="107"/>
      <c r="AQ107" s="377">
        <f>SUBTOTAL(9,AQ105:AQ106)</f>
        <v>0</v>
      </c>
      <c r="AR107" s="115"/>
      <c r="AS107" s="115"/>
      <c r="AT107" s="115"/>
      <c r="AU107" s="115"/>
      <c r="AV107" s="115"/>
      <c r="AW107" s="115"/>
      <c r="AX107" s="115"/>
      <c r="AY107" s="115"/>
      <c r="AZ107" s="115"/>
      <c r="BA107" s="115"/>
      <c r="BB107" s="377">
        <f>SUBTOTAL(9,BB105:BB106)</f>
        <v>0</v>
      </c>
      <c r="BC107" s="213">
        <f>SUBTOTAL(9,BC105:BC106)</f>
        <v>0</v>
      </c>
      <c r="BD107" s="434">
        <f>SUBTOTAL(9,BD105:BD106)</f>
        <v>0</v>
      </c>
      <c r="BE107" s="227">
        <f>'totaal BOL niv 2 2 jr'!C59</f>
        <v>0</v>
      </c>
      <c r="BF107" s="381"/>
    </row>
    <row r="108" spans="1:58" s="144" customFormat="1" ht="15" thickTop="1">
      <c r="A108" s="159" t="s">
        <v>261</v>
      </c>
      <c r="B108" s="157"/>
      <c r="C108" s="414"/>
      <c r="D108" s="414"/>
      <c r="E108" s="415"/>
      <c r="F108" s="416"/>
      <c r="G108" s="417"/>
      <c r="H108" s="417"/>
      <c r="I108" s="417"/>
      <c r="J108" s="417"/>
      <c r="K108" s="417"/>
      <c r="L108" s="417"/>
      <c r="M108" s="417"/>
      <c r="N108" s="417"/>
      <c r="O108" s="417"/>
      <c r="P108" s="417"/>
      <c r="Q108" s="418"/>
      <c r="R108" s="417"/>
      <c r="S108" s="417"/>
      <c r="T108" s="417"/>
      <c r="U108" s="417"/>
      <c r="V108" s="417"/>
      <c r="W108" s="417"/>
      <c r="X108" s="417"/>
      <c r="Y108" s="417"/>
      <c r="Z108" s="417"/>
      <c r="AA108" s="417"/>
      <c r="AB108" s="417"/>
      <c r="AC108" s="418"/>
      <c r="AD108" s="417"/>
      <c r="AE108" s="417"/>
      <c r="AF108" s="417"/>
      <c r="AG108" s="417"/>
      <c r="AH108" s="417"/>
      <c r="AI108" s="417"/>
      <c r="AJ108" s="417"/>
      <c r="AK108" s="417"/>
      <c r="AL108" s="417"/>
      <c r="AM108" s="417"/>
      <c r="AN108" s="417"/>
      <c r="AO108" s="417"/>
      <c r="AP108" s="417"/>
      <c r="AQ108" s="418"/>
      <c r="AR108" s="417"/>
      <c r="AS108" s="417"/>
      <c r="AT108" s="417"/>
      <c r="AU108" s="417"/>
      <c r="AV108" s="417"/>
      <c r="AW108" s="417"/>
      <c r="AX108" s="417"/>
      <c r="AY108" s="417"/>
      <c r="AZ108" s="417"/>
      <c r="BA108" s="417"/>
      <c r="BB108" s="418"/>
      <c r="BC108" s="423"/>
      <c r="BD108" s="425" t="s">
        <v>8</v>
      </c>
      <c r="BE108" s="221"/>
      <c r="BF108" s="200"/>
    </row>
    <row r="109" spans="1:58" s="144" customFormat="1">
      <c r="A109" s="120"/>
      <c r="B109" s="125"/>
      <c r="C109" s="121"/>
      <c r="D109" s="121"/>
      <c r="E109" s="126"/>
      <c r="F109" s="102"/>
      <c r="G109" s="103"/>
      <c r="H109" s="103"/>
      <c r="I109" s="103"/>
      <c r="J109" s="103"/>
      <c r="K109" s="103"/>
      <c r="L109" s="103"/>
      <c r="M109" s="103"/>
      <c r="N109" s="103"/>
      <c r="O109" s="104"/>
      <c r="P109" s="103"/>
      <c r="Q109" s="376">
        <f>SUM(F109:P109)</f>
        <v>0</v>
      </c>
      <c r="R109" s="103"/>
      <c r="S109" s="103"/>
      <c r="T109" s="103"/>
      <c r="U109" s="103"/>
      <c r="V109" s="103"/>
      <c r="W109" s="103"/>
      <c r="X109" s="104"/>
      <c r="Y109" s="103"/>
      <c r="Z109" s="103"/>
      <c r="AA109" s="103"/>
      <c r="AB109" s="103"/>
      <c r="AC109" s="376">
        <f>SUM(R109:AB109)</f>
        <v>0</v>
      </c>
      <c r="AD109" s="103"/>
      <c r="AE109" s="104"/>
      <c r="AF109" s="103"/>
      <c r="AG109" s="103"/>
      <c r="AH109" s="103"/>
      <c r="AI109" s="103"/>
      <c r="AJ109" s="103"/>
      <c r="AK109" s="103"/>
      <c r="AL109" s="103"/>
      <c r="AM109" s="103"/>
      <c r="AN109" s="103"/>
      <c r="AO109" s="103"/>
      <c r="AP109" s="104"/>
      <c r="AQ109" s="376">
        <f>SUM(AD109:AP109)</f>
        <v>0</v>
      </c>
      <c r="AR109" s="103"/>
      <c r="AS109" s="103"/>
      <c r="AT109" s="103"/>
      <c r="AU109" s="103"/>
      <c r="AV109" s="103"/>
      <c r="AW109" s="103"/>
      <c r="AX109" s="103"/>
      <c r="AY109" s="103"/>
      <c r="AZ109" s="103"/>
      <c r="BA109" s="103"/>
      <c r="BB109" s="376">
        <f>SUM(AR109:BA109)</f>
        <v>0</v>
      </c>
      <c r="BC109" s="214">
        <f>Q109+AC109+AQ109+BB109</f>
        <v>0</v>
      </c>
      <c r="BD109" s="194">
        <f>BC109</f>
        <v>0</v>
      </c>
      <c r="BE109" s="220"/>
      <c r="BF109" s="381"/>
    </row>
    <row r="110" spans="1:58" s="144" customFormat="1">
      <c r="A110" s="120"/>
      <c r="B110" s="125"/>
      <c r="C110" s="121"/>
      <c r="D110" s="121"/>
      <c r="E110" s="126"/>
      <c r="F110" s="102"/>
      <c r="G110" s="103"/>
      <c r="H110" s="103"/>
      <c r="I110" s="103"/>
      <c r="J110" s="103"/>
      <c r="K110" s="103"/>
      <c r="L110" s="103"/>
      <c r="M110" s="103"/>
      <c r="N110" s="103"/>
      <c r="O110" s="104"/>
      <c r="P110" s="103"/>
      <c r="Q110" s="376">
        <f>SUM(F110:P110)</f>
        <v>0</v>
      </c>
      <c r="R110" s="103"/>
      <c r="S110" s="103"/>
      <c r="T110" s="103"/>
      <c r="U110" s="103"/>
      <c r="V110" s="103"/>
      <c r="W110" s="103"/>
      <c r="X110" s="104"/>
      <c r="Y110" s="103"/>
      <c r="Z110" s="103"/>
      <c r="AA110" s="103"/>
      <c r="AB110" s="103"/>
      <c r="AC110" s="376">
        <f>SUM(R110:AB110)</f>
        <v>0</v>
      </c>
      <c r="AD110" s="103"/>
      <c r="AE110" s="104"/>
      <c r="AF110" s="103"/>
      <c r="AG110" s="103"/>
      <c r="AH110" s="103"/>
      <c r="AI110" s="103"/>
      <c r="AJ110" s="103"/>
      <c r="AK110" s="103"/>
      <c r="AL110" s="103"/>
      <c r="AM110" s="103"/>
      <c r="AN110" s="103"/>
      <c r="AO110" s="103"/>
      <c r="AP110" s="104"/>
      <c r="AQ110" s="376">
        <f>SUM(AD110:AP110)</f>
        <v>0</v>
      </c>
      <c r="AR110" s="103"/>
      <c r="AS110" s="103"/>
      <c r="AT110" s="103"/>
      <c r="AU110" s="103"/>
      <c r="AV110" s="103"/>
      <c r="AW110" s="103"/>
      <c r="AX110" s="103"/>
      <c r="AY110" s="103"/>
      <c r="AZ110" s="103"/>
      <c r="BA110" s="103"/>
      <c r="BB110" s="376">
        <f>SUM(AR110:BA110)</f>
        <v>0</v>
      </c>
      <c r="BC110" s="214">
        <f t="shared" ref="BC110:BC111" si="28">Q110+AC110+AQ110+BB110</f>
        <v>0</v>
      </c>
      <c r="BD110" s="194">
        <f>BC110</f>
        <v>0</v>
      </c>
      <c r="BE110" s="220"/>
      <c r="BF110" s="381"/>
    </row>
    <row r="111" spans="1:58" s="144" customFormat="1">
      <c r="A111" s="120"/>
      <c r="B111" s="125"/>
      <c r="C111" s="121"/>
      <c r="D111" s="121"/>
      <c r="E111" s="126"/>
      <c r="F111" s="102"/>
      <c r="G111" s="103"/>
      <c r="H111" s="103"/>
      <c r="I111" s="103"/>
      <c r="J111" s="103"/>
      <c r="K111" s="103"/>
      <c r="L111" s="103"/>
      <c r="M111" s="103"/>
      <c r="N111" s="103"/>
      <c r="O111" s="104"/>
      <c r="P111" s="103"/>
      <c r="Q111" s="376">
        <f>SUM(F111:P111)</f>
        <v>0</v>
      </c>
      <c r="R111" s="103"/>
      <c r="S111" s="103"/>
      <c r="T111" s="103"/>
      <c r="U111" s="103"/>
      <c r="V111" s="103"/>
      <c r="W111" s="103"/>
      <c r="X111" s="104"/>
      <c r="Y111" s="103"/>
      <c r="Z111" s="103"/>
      <c r="AA111" s="103"/>
      <c r="AB111" s="103"/>
      <c r="AC111" s="376">
        <f>SUM(R111:AB111)</f>
        <v>0</v>
      </c>
      <c r="AD111" s="103"/>
      <c r="AE111" s="104"/>
      <c r="AF111" s="103"/>
      <c r="AG111" s="103"/>
      <c r="AH111" s="103"/>
      <c r="AI111" s="103"/>
      <c r="AJ111" s="103"/>
      <c r="AK111" s="103"/>
      <c r="AL111" s="103"/>
      <c r="AM111" s="103"/>
      <c r="AN111" s="103"/>
      <c r="AO111" s="103"/>
      <c r="AP111" s="104"/>
      <c r="AQ111" s="376">
        <f>SUM(AD111:AP111)</f>
        <v>0</v>
      </c>
      <c r="AR111" s="103"/>
      <c r="AS111" s="103"/>
      <c r="AT111" s="103"/>
      <c r="AU111" s="103"/>
      <c r="AV111" s="103"/>
      <c r="AW111" s="103"/>
      <c r="AX111" s="103"/>
      <c r="AY111" s="103"/>
      <c r="AZ111" s="103"/>
      <c r="BA111" s="103"/>
      <c r="BB111" s="376">
        <f>SUM(AR111:BA111)</f>
        <v>0</v>
      </c>
      <c r="BC111" s="214">
        <f t="shared" si="28"/>
        <v>0</v>
      </c>
      <c r="BD111" s="194">
        <f>BC111</f>
        <v>0</v>
      </c>
      <c r="BE111" s="220"/>
      <c r="BF111" s="381"/>
    </row>
    <row r="112" spans="1:58" s="144" customFormat="1">
      <c r="A112" s="392" t="s">
        <v>7</v>
      </c>
      <c r="B112" s="125"/>
      <c r="C112" s="121"/>
      <c r="D112" s="121"/>
      <c r="E112" s="126"/>
      <c r="F112" s="102"/>
      <c r="G112" s="103"/>
      <c r="H112" s="103"/>
      <c r="I112" s="103"/>
      <c r="J112" s="103"/>
      <c r="K112" s="103"/>
      <c r="L112" s="103"/>
      <c r="M112" s="103"/>
      <c r="N112" s="103"/>
      <c r="O112" s="104"/>
      <c r="P112" s="103"/>
      <c r="Q112" s="376">
        <f>SUM(F112:P112)</f>
        <v>0</v>
      </c>
      <c r="R112" s="103"/>
      <c r="S112" s="103"/>
      <c r="T112" s="103"/>
      <c r="U112" s="103"/>
      <c r="V112" s="103"/>
      <c r="W112" s="103"/>
      <c r="X112" s="104"/>
      <c r="Y112" s="103"/>
      <c r="Z112" s="103"/>
      <c r="AA112" s="103"/>
      <c r="AB112" s="103"/>
      <c r="AC112" s="376">
        <f>SUM(R112:AB112)</f>
        <v>0</v>
      </c>
      <c r="AD112" s="103"/>
      <c r="AE112" s="104"/>
      <c r="AF112" s="103"/>
      <c r="AG112" s="103"/>
      <c r="AH112" s="103"/>
      <c r="AI112" s="103"/>
      <c r="AJ112" s="103"/>
      <c r="AK112" s="103"/>
      <c r="AL112" s="103"/>
      <c r="AM112" s="103"/>
      <c r="AN112" s="103"/>
      <c r="AO112" s="103"/>
      <c r="AP112" s="104"/>
      <c r="AQ112" s="376">
        <f>SUM(AD112:AP112)</f>
        <v>0</v>
      </c>
      <c r="AR112" s="103"/>
      <c r="AS112" s="103"/>
      <c r="AT112" s="103"/>
      <c r="AU112" s="103"/>
      <c r="AV112" s="103"/>
      <c r="AW112" s="103"/>
      <c r="AX112" s="103"/>
      <c r="AY112" s="103"/>
      <c r="AZ112" s="103"/>
      <c r="BA112" s="103"/>
      <c r="BB112" s="376">
        <f>SUM(AR112:BA112)</f>
        <v>0</v>
      </c>
      <c r="BC112" s="215">
        <f>1600-BD121-BD122-BC122</f>
        <v>554</v>
      </c>
      <c r="BD112" s="194">
        <f>BC112</f>
        <v>554</v>
      </c>
      <c r="BE112" s="220"/>
      <c r="BF112" s="381"/>
    </row>
    <row r="113" spans="1:58" s="144" customFormat="1" ht="15.75" thickBot="1">
      <c r="A113" s="393" t="s">
        <v>48</v>
      </c>
      <c r="B113" s="155"/>
      <c r="C113" s="161"/>
      <c r="D113" s="161"/>
      <c r="E113" s="162"/>
      <c r="F113" s="117"/>
      <c r="G113" s="118"/>
      <c r="H113" s="118"/>
      <c r="I113" s="118"/>
      <c r="J113" s="118"/>
      <c r="K113" s="118"/>
      <c r="L113" s="118"/>
      <c r="M113" s="118"/>
      <c r="N113" s="118"/>
      <c r="O113" s="119"/>
      <c r="P113" s="118"/>
      <c r="Q113" s="377">
        <f>SUBTOTAL(9,Q109:Q112)</f>
        <v>0</v>
      </c>
      <c r="R113" s="118"/>
      <c r="S113" s="118"/>
      <c r="T113" s="118"/>
      <c r="U113" s="118"/>
      <c r="V113" s="118"/>
      <c r="W113" s="118"/>
      <c r="X113" s="119"/>
      <c r="Y113" s="118"/>
      <c r="Z113" s="118"/>
      <c r="AA113" s="118"/>
      <c r="AB113" s="118"/>
      <c r="AC113" s="377">
        <f>SUBTOTAL(9,AC109:AC112)</f>
        <v>0</v>
      </c>
      <c r="AD113" s="118"/>
      <c r="AE113" s="119"/>
      <c r="AF113" s="118"/>
      <c r="AG113" s="118"/>
      <c r="AH113" s="118"/>
      <c r="AI113" s="118"/>
      <c r="AJ113" s="118"/>
      <c r="AK113" s="118"/>
      <c r="AL113" s="118"/>
      <c r="AM113" s="118"/>
      <c r="AN113" s="118"/>
      <c r="AO113" s="118"/>
      <c r="AP113" s="119"/>
      <c r="AQ113" s="377">
        <f>SUBTOTAL(9,AQ109:AQ112)</f>
        <v>0</v>
      </c>
      <c r="AR113" s="118"/>
      <c r="AS113" s="118"/>
      <c r="AT113" s="118"/>
      <c r="AU113" s="118"/>
      <c r="AV113" s="118"/>
      <c r="AW113" s="118"/>
      <c r="AX113" s="118"/>
      <c r="AY113" s="118"/>
      <c r="AZ113" s="118"/>
      <c r="BA113" s="118"/>
      <c r="BB113" s="377">
        <f>SUBTOTAL(9,BB109:BB112)</f>
        <v>0</v>
      </c>
      <c r="BC113" s="216">
        <f>SUBTOTAL(9,BC109:BC112)</f>
        <v>554</v>
      </c>
      <c r="BD113" s="195"/>
      <c r="BE113" s="223"/>
      <c r="BF113" s="363"/>
    </row>
    <row r="114" spans="1:58" s="144" customFormat="1" ht="13.5" thickTop="1">
      <c r="A114" s="747" t="s">
        <v>265</v>
      </c>
      <c r="B114" s="748"/>
      <c r="C114" s="748"/>
      <c r="D114" s="748"/>
      <c r="E114" s="748"/>
      <c r="F114" s="419"/>
      <c r="G114" s="420"/>
      <c r="H114" s="420"/>
      <c r="I114" s="420"/>
      <c r="J114" s="420"/>
      <c r="K114" s="420"/>
      <c r="L114" s="420"/>
      <c r="M114" s="420"/>
      <c r="N114" s="420"/>
      <c r="O114" s="420"/>
      <c r="P114" s="420"/>
      <c r="Q114" s="418"/>
      <c r="R114" s="417"/>
      <c r="S114" s="417"/>
      <c r="T114" s="417"/>
      <c r="U114" s="417"/>
      <c r="V114" s="417"/>
      <c r="W114" s="417"/>
      <c r="X114" s="420"/>
      <c r="Y114" s="417"/>
      <c r="Z114" s="417"/>
      <c r="AA114" s="417"/>
      <c r="AB114" s="417"/>
      <c r="AC114" s="418"/>
      <c r="AD114" s="417"/>
      <c r="AE114" s="420"/>
      <c r="AF114" s="417"/>
      <c r="AG114" s="417"/>
      <c r="AH114" s="417"/>
      <c r="AI114" s="417"/>
      <c r="AJ114" s="417"/>
      <c r="AK114" s="417"/>
      <c r="AL114" s="417"/>
      <c r="AM114" s="417"/>
      <c r="AN114" s="417"/>
      <c r="AO114" s="417"/>
      <c r="AP114" s="420"/>
      <c r="AQ114" s="418"/>
      <c r="AR114" s="417"/>
      <c r="AS114" s="417"/>
      <c r="AT114" s="417"/>
      <c r="AU114" s="417"/>
      <c r="AV114" s="417"/>
      <c r="AW114" s="417"/>
      <c r="AX114" s="417"/>
      <c r="AY114" s="417"/>
      <c r="AZ114" s="417"/>
      <c r="BA114" s="417"/>
      <c r="BB114" s="418"/>
      <c r="BC114" s="423"/>
      <c r="BD114" s="424" t="s">
        <v>8</v>
      </c>
      <c r="BE114" s="221"/>
      <c r="BF114" s="200"/>
    </row>
    <row r="115" spans="1:58" s="144" customFormat="1">
      <c r="A115" s="132"/>
      <c r="B115" s="136"/>
      <c r="C115" s="121"/>
      <c r="D115" s="121"/>
      <c r="E115" s="126"/>
      <c r="F115" s="102"/>
      <c r="G115" s="103"/>
      <c r="H115" s="103"/>
      <c r="I115" s="103"/>
      <c r="J115" s="103"/>
      <c r="K115" s="103"/>
      <c r="L115" s="103"/>
      <c r="M115" s="103"/>
      <c r="N115" s="103"/>
      <c r="O115" s="104"/>
      <c r="P115" s="103"/>
      <c r="Q115" s="376">
        <f>SUM(F115:P115)</f>
        <v>0</v>
      </c>
      <c r="R115" s="103"/>
      <c r="S115" s="103"/>
      <c r="T115" s="103"/>
      <c r="U115" s="103"/>
      <c r="V115" s="103"/>
      <c r="W115" s="103"/>
      <c r="X115" s="104"/>
      <c r="Y115" s="103"/>
      <c r="Z115" s="103"/>
      <c r="AA115" s="103"/>
      <c r="AB115" s="103"/>
      <c r="AC115" s="376">
        <f>SUM(R115:AB115)</f>
        <v>0</v>
      </c>
      <c r="AD115" s="103"/>
      <c r="AE115" s="104"/>
      <c r="AF115" s="103"/>
      <c r="AG115" s="103"/>
      <c r="AH115" s="103"/>
      <c r="AI115" s="103"/>
      <c r="AJ115" s="103"/>
      <c r="AK115" s="103"/>
      <c r="AL115" s="103"/>
      <c r="AM115" s="103"/>
      <c r="AN115" s="103"/>
      <c r="AO115" s="103"/>
      <c r="AP115" s="104"/>
      <c r="AQ115" s="376">
        <f>SUM(AD115:AP115)</f>
        <v>0</v>
      </c>
      <c r="AR115" s="103"/>
      <c r="AS115" s="103"/>
      <c r="AT115" s="103"/>
      <c r="AU115" s="103"/>
      <c r="AV115" s="103"/>
      <c r="AW115" s="103"/>
      <c r="AX115" s="103"/>
      <c r="AY115" s="103"/>
      <c r="AZ115" s="103"/>
      <c r="BA115" s="103"/>
      <c r="BB115" s="376">
        <f>SUM(AR115:BA115)</f>
        <v>0</v>
      </c>
      <c r="BC115" s="214"/>
      <c r="BD115" s="194">
        <f>BC115</f>
        <v>0</v>
      </c>
      <c r="BE115" s="220"/>
      <c r="BF115" s="381"/>
    </row>
    <row r="116" spans="1:58" s="144" customFormat="1">
      <c r="A116" s="132"/>
      <c r="B116" s="136"/>
      <c r="C116" s="121"/>
      <c r="D116" s="121"/>
      <c r="E116" s="126"/>
      <c r="F116" s="102"/>
      <c r="G116" s="103"/>
      <c r="H116" s="103"/>
      <c r="I116" s="103"/>
      <c r="J116" s="103"/>
      <c r="K116" s="103"/>
      <c r="L116" s="103"/>
      <c r="M116" s="103"/>
      <c r="N116" s="103"/>
      <c r="O116" s="104"/>
      <c r="P116" s="103"/>
      <c r="Q116" s="376">
        <f>SUM(F116:P116)</f>
        <v>0</v>
      </c>
      <c r="R116" s="103"/>
      <c r="S116" s="103"/>
      <c r="T116" s="103"/>
      <c r="U116" s="103"/>
      <c r="V116" s="103"/>
      <c r="W116" s="103"/>
      <c r="X116" s="104"/>
      <c r="Y116" s="103"/>
      <c r="Z116" s="103"/>
      <c r="AA116" s="103"/>
      <c r="AB116" s="103"/>
      <c r="AC116" s="376">
        <f>SUM(R116:AB116)</f>
        <v>0</v>
      </c>
      <c r="AD116" s="103"/>
      <c r="AE116" s="104"/>
      <c r="AF116" s="103"/>
      <c r="AG116" s="103"/>
      <c r="AH116" s="103"/>
      <c r="AI116" s="103"/>
      <c r="AJ116" s="103"/>
      <c r="AK116" s="103"/>
      <c r="AL116" s="103"/>
      <c r="AM116" s="103"/>
      <c r="AN116" s="103"/>
      <c r="AO116" s="103"/>
      <c r="AP116" s="104"/>
      <c r="AQ116" s="376">
        <f>SUM(AD116:AP116)</f>
        <v>0</v>
      </c>
      <c r="AR116" s="103"/>
      <c r="AS116" s="103"/>
      <c r="AT116" s="103"/>
      <c r="AU116" s="103"/>
      <c r="AV116" s="103"/>
      <c r="AW116" s="103"/>
      <c r="AX116" s="103"/>
      <c r="AY116" s="103"/>
      <c r="AZ116" s="103"/>
      <c r="BA116" s="103"/>
      <c r="BB116" s="376">
        <f>SUM(AR116:BA116)</f>
        <v>0</v>
      </c>
      <c r="BC116" s="214"/>
      <c r="BD116" s="194">
        <f>BC116</f>
        <v>0</v>
      </c>
      <c r="BE116" s="220"/>
      <c r="BF116" s="381"/>
    </row>
    <row r="117" spans="1:58" s="144" customFormat="1" ht="15" thickBot="1">
      <c r="A117" s="393" t="s">
        <v>49</v>
      </c>
      <c r="B117" s="389"/>
      <c r="C117" s="398"/>
      <c r="D117" s="398"/>
      <c r="E117" s="399"/>
      <c r="F117" s="114"/>
      <c r="G117" s="115"/>
      <c r="H117" s="115"/>
      <c r="I117" s="115"/>
      <c r="J117" s="115"/>
      <c r="K117" s="115"/>
      <c r="L117" s="115"/>
      <c r="M117" s="115"/>
      <c r="N117" s="115"/>
      <c r="O117" s="107"/>
      <c r="P117" s="115"/>
      <c r="Q117" s="377"/>
      <c r="R117" s="115"/>
      <c r="S117" s="115"/>
      <c r="T117" s="115"/>
      <c r="U117" s="115"/>
      <c r="V117" s="115"/>
      <c r="W117" s="115"/>
      <c r="X117" s="107"/>
      <c r="Y117" s="115"/>
      <c r="Z117" s="115"/>
      <c r="AA117" s="115"/>
      <c r="AB117" s="115"/>
      <c r="AC117" s="377"/>
      <c r="AD117" s="115"/>
      <c r="AE117" s="107"/>
      <c r="AF117" s="115"/>
      <c r="AG117" s="115"/>
      <c r="AH117" s="115"/>
      <c r="AI117" s="115"/>
      <c r="AJ117" s="115"/>
      <c r="AK117" s="115"/>
      <c r="AL117" s="115"/>
      <c r="AM117" s="115"/>
      <c r="AN117" s="115"/>
      <c r="AO117" s="115"/>
      <c r="AP117" s="107"/>
      <c r="AQ117" s="377"/>
      <c r="AR117" s="115"/>
      <c r="AS117" s="115"/>
      <c r="AT117" s="115"/>
      <c r="AU117" s="115"/>
      <c r="AV117" s="115"/>
      <c r="AW117" s="115"/>
      <c r="AX117" s="115"/>
      <c r="AY117" s="115"/>
      <c r="AZ117" s="115"/>
      <c r="BA117" s="115"/>
      <c r="BB117" s="377"/>
      <c r="BC117" s="217"/>
      <c r="BD117" s="194">
        <f>BC117</f>
        <v>0</v>
      </c>
      <c r="BE117" s="220"/>
      <c r="BF117" s="381"/>
    </row>
    <row r="118" spans="1:58" s="144" customFormat="1" ht="13.5" thickTop="1">
      <c r="A118" s="747" t="s">
        <v>262</v>
      </c>
      <c r="B118" s="748"/>
      <c r="C118" s="748"/>
      <c r="D118" s="748"/>
      <c r="E118" s="749"/>
      <c r="F118" s="421"/>
      <c r="G118" s="422"/>
      <c r="H118" s="422"/>
      <c r="I118" s="422"/>
      <c r="J118" s="422"/>
      <c r="K118" s="422"/>
      <c r="L118" s="422"/>
      <c r="M118" s="422"/>
      <c r="N118" s="422"/>
      <c r="O118" s="422"/>
      <c r="P118" s="422"/>
      <c r="Q118" s="418"/>
      <c r="R118" s="417"/>
      <c r="S118" s="417"/>
      <c r="T118" s="417"/>
      <c r="U118" s="417"/>
      <c r="V118" s="417"/>
      <c r="W118" s="417"/>
      <c r="X118" s="422"/>
      <c r="Y118" s="417"/>
      <c r="Z118" s="417"/>
      <c r="AA118" s="417"/>
      <c r="AB118" s="417"/>
      <c r="AC118" s="418"/>
      <c r="AD118" s="417"/>
      <c r="AE118" s="422"/>
      <c r="AF118" s="417"/>
      <c r="AG118" s="417"/>
      <c r="AH118" s="417"/>
      <c r="AI118" s="417"/>
      <c r="AJ118" s="417"/>
      <c r="AK118" s="417"/>
      <c r="AL118" s="417"/>
      <c r="AM118" s="417"/>
      <c r="AN118" s="417"/>
      <c r="AO118" s="417"/>
      <c r="AP118" s="422"/>
      <c r="AQ118" s="418"/>
      <c r="AR118" s="417"/>
      <c r="AS118" s="417"/>
      <c r="AT118" s="417"/>
      <c r="AU118" s="417"/>
      <c r="AV118" s="417"/>
      <c r="AW118" s="417"/>
      <c r="AX118" s="417"/>
      <c r="AY118" s="417"/>
      <c r="AZ118" s="417"/>
      <c r="BA118" s="417"/>
      <c r="BB118" s="418"/>
      <c r="BC118" s="423"/>
      <c r="BD118" s="424" t="s">
        <v>8</v>
      </c>
      <c r="BE118" s="221"/>
      <c r="BF118" s="200"/>
    </row>
    <row r="119" spans="1:58" s="144" customFormat="1" ht="15">
      <c r="A119" s="391" t="s">
        <v>11</v>
      </c>
      <c r="B119" s="132"/>
      <c r="C119" s="123"/>
      <c r="D119" s="121"/>
      <c r="E119" s="126"/>
      <c r="F119" s="102">
        <v>312</v>
      </c>
      <c r="G119" s="103"/>
      <c r="H119" s="103"/>
      <c r="I119" s="103"/>
      <c r="J119" s="103"/>
      <c r="K119" s="103"/>
      <c r="L119" s="103"/>
      <c r="M119" s="103"/>
      <c r="N119" s="103"/>
      <c r="O119" s="104"/>
      <c r="P119" s="103"/>
      <c r="Q119" s="376">
        <f>SUM(F119:P119)</f>
        <v>312</v>
      </c>
      <c r="R119" s="103"/>
      <c r="S119" s="103"/>
      <c r="T119" s="103"/>
      <c r="U119" s="103"/>
      <c r="V119" s="103"/>
      <c r="W119" s="103"/>
      <c r="X119" s="104"/>
      <c r="Y119" s="103"/>
      <c r="Z119" s="103"/>
      <c r="AA119" s="103"/>
      <c r="AB119" s="103"/>
      <c r="AC119" s="376">
        <f>SUM(R119:AB119)</f>
        <v>0</v>
      </c>
      <c r="AD119" s="103"/>
      <c r="AE119" s="104"/>
      <c r="AF119" s="103"/>
      <c r="AG119" s="103"/>
      <c r="AH119" s="103"/>
      <c r="AI119" s="103"/>
      <c r="AJ119" s="103"/>
      <c r="AK119" s="103"/>
      <c r="AL119" s="103"/>
      <c r="AM119" s="103"/>
      <c r="AN119" s="103"/>
      <c r="AO119" s="103"/>
      <c r="AP119" s="104"/>
      <c r="AQ119" s="376">
        <f>SUM(AD119:AP119)</f>
        <v>0</v>
      </c>
      <c r="AR119" s="103"/>
      <c r="AS119" s="103"/>
      <c r="AT119" s="103"/>
      <c r="AU119" s="103"/>
      <c r="AV119" s="103"/>
      <c r="AW119" s="103"/>
      <c r="AX119" s="103"/>
      <c r="AY119" s="103"/>
      <c r="AZ119" s="103"/>
      <c r="BA119" s="103"/>
      <c r="BB119" s="376">
        <f>SUM(AR119:BA119)</f>
        <v>0</v>
      </c>
      <c r="BC119" s="214"/>
      <c r="BD119" s="188">
        <f t="shared" ref="BD119:BD120" si="29">SUM(Q119+AC119+AQ119+BB119)</f>
        <v>312</v>
      </c>
      <c r="BE119" s="222">
        <f>'totaal BOL niv 2 2 jr'!C65</f>
        <v>300</v>
      </c>
      <c r="BF119" s="381"/>
    </row>
    <row r="120" spans="1:58" s="144" customFormat="1" ht="15.75" thickBot="1">
      <c r="A120" s="391" t="s">
        <v>263</v>
      </c>
      <c r="B120" s="320" t="s">
        <v>216</v>
      </c>
      <c r="C120" s="123"/>
      <c r="D120" s="121"/>
      <c r="E120" s="126"/>
      <c r="F120" s="102"/>
      <c r="G120" s="103"/>
      <c r="H120" s="103"/>
      <c r="I120" s="103"/>
      <c r="J120" s="103"/>
      <c r="K120" s="103"/>
      <c r="L120" s="103"/>
      <c r="M120" s="103"/>
      <c r="N120" s="103"/>
      <c r="O120" s="104"/>
      <c r="P120" s="103"/>
      <c r="Q120" s="376">
        <f>SUM(F120:P120)</f>
        <v>0</v>
      </c>
      <c r="R120" s="103"/>
      <c r="S120" s="103"/>
      <c r="T120" s="103"/>
      <c r="U120" s="103"/>
      <c r="V120" s="103"/>
      <c r="W120" s="103"/>
      <c r="X120" s="104"/>
      <c r="Y120" s="103"/>
      <c r="Z120" s="103"/>
      <c r="AA120" s="103"/>
      <c r="AB120" s="103"/>
      <c r="AC120" s="376">
        <f>SUM(R120:AB120)</f>
        <v>0</v>
      </c>
      <c r="AD120" s="103"/>
      <c r="AE120" s="104"/>
      <c r="AF120" s="103"/>
      <c r="AG120" s="103"/>
      <c r="AH120" s="103"/>
      <c r="AI120" s="103"/>
      <c r="AJ120" s="103"/>
      <c r="AK120" s="103"/>
      <c r="AL120" s="103"/>
      <c r="AM120" s="103"/>
      <c r="AN120" s="103"/>
      <c r="AO120" s="103"/>
      <c r="AP120" s="104"/>
      <c r="AQ120" s="376">
        <f>SUM(AD120:AP120)</f>
        <v>0</v>
      </c>
      <c r="AR120" s="103"/>
      <c r="AS120" s="103"/>
      <c r="AT120" s="103"/>
      <c r="AU120" s="103"/>
      <c r="AV120" s="103"/>
      <c r="AW120" s="103"/>
      <c r="AX120" s="103"/>
      <c r="AY120" s="103"/>
      <c r="AZ120" s="103"/>
      <c r="BA120" s="103"/>
      <c r="BB120" s="376">
        <f>SUM(AR120:BA120)</f>
        <v>0</v>
      </c>
      <c r="BC120" s="214"/>
      <c r="BD120" s="188">
        <f t="shared" si="29"/>
        <v>0</v>
      </c>
      <c r="BE120" s="222">
        <f>'totaal BOL niv 2 2 jr'!C66</f>
        <v>0</v>
      </c>
      <c r="BF120" s="381"/>
    </row>
    <row r="121" spans="1:58" s="144" customFormat="1" ht="16.5" thickTop="1" thickBot="1">
      <c r="A121" s="393" t="s">
        <v>50</v>
      </c>
      <c r="B121" s="158"/>
      <c r="C121" s="128"/>
      <c r="D121" s="128"/>
      <c r="E121" s="129"/>
      <c r="F121" s="114"/>
      <c r="G121" s="115"/>
      <c r="H121" s="115"/>
      <c r="I121" s="115"/>
      <c r="J121" s="115"/>
      <c r="K121" s="115"/>
      <c r="L121" s="115"/>
      <c r="M121" s="115"/>
      <c r="N121" s="115"/>
      <c r="O121" s="107"/>
      <c r="P121" s="115"/>
      <c r="Q121" s="377">
        <f>SUBTOTAL(9,Q119:Q120)</f>
        <v>312</v>
      </c>
      <c r="R121" s="115"/>
      <c r="S121" s="115"/>
      <c r="T121" s="115"/>
      <c r="U121" s="115"/>
      <c r="V121" s="115"/>
      <c r="W121" s="115"/>
      <c r="X121" s="107"/>
      <c r="Y121" s="115"/>
      <c r="Z121" s="115"/>
      <c r="AA121" s="115"/>
      <c r="AB121" s="115"/>
      <c r="AC121" s="377">
        <f>SUBTOTAL(9,AC119:AC120)</f>
        <v>0</v>
      </c>
      <c r="AD121" s="115"/>
      <c r="AE121" s="107"/>
      <c r="AF121" s="115"/>
      <c r="AG121" s="115"/>
      <c r="AH121" s="115"/>
      <c r="AI121" s="115"/>
      <c r="AJ121" s="115"/>
      <c r="AK121" s="115"/>
      <c r="AL121" s="115"/>
      <c r="AM121" s="115"/>
      <c r="AN121" s="115"/>
      <c r="AO121" s="115"/>
      <c r="AP121" s="107"/>
      <c r="AQ121" s="377">
        <f>SUBTOTAL(9,AQ119:AQ120)</f>
        <v>0</v>
      </c>
      <c r="AR121" s="115"/>
      <c r="AS121" s="115"/>
      <c r="AT121" s="115"/>
      <c r="AU121" s="115"/>
      <c r="AV121" s="115"/>
      <c r="AW121" s="115"/>
      <c r="AX121" s="115"/>
      <c r="AY121" s="115"/>
      <c r="AZ121" s="115"/>
      <c r="BA121" s="115"/>
      <c r="BB121" s="377">
        <f>SUBTOTAL(9,BB119:BB120)</f>
        <v>0</v>
      </c>
      <c r="BC121" s="217"/>
      <c r="BD121" s="433">
        <f>SUBTOTAL(9,BD119:BD120)</f>
        <v>312</v>
      </c>
      <c r="BE121" s="228"/>
      <c r="BF121" s="381"/>
    </row>
    <row r="122" spans="1:58" s="363" customFormat="1" ht="15.75" thickTop="1" thickBot="1">
      <c r="A122" s="400" t="s">
        <v>95</v>
      </c>
      <c r="B122" s="400"/>
      <c r="C122" s="401"/>
      <c r="D122" s="401"/>
      <c r="E122" s="402"/>
      <c r="F122" s="403">
        <f t="shared" ref="F122:P122" si="30">SUM(F11:F111)</f>
        <v>734</v>
      </c>
      <c r="G122" s="403">
        <f t="shared" si="30"/>
        <v>0</v>
      </c>
      <c r="H122" s="403">
        <f t="shared" si="30"/>
        <v>0</v>
      </c>
      <c r="I122" s="403">
        <f t="shared" si="30"/>
        <v>0</v>
      </c>
      <c r="J122" s="403">
        <f t="shared" si="30"/>
        <v>0</v>
      </c>
      <c r="K122" s="403">
        <f t="shared" si="30"/>
        <v>0</v>
      </c>
      <c r="L122" s="403">
        <f t="shared" si="30"/>
        <v>0</v>
      </c>
      <c r="M122" s="403">
        <f t="shared" si="30"/>
        <v>0</v>
      </c>
      <c r="N122" s="403">
        <f t="shared" si="30"/>
        <v>0</v>
      </c>
      <c r="O122" s="404">
        <f t="shared" si="30"/>
        <v>0</v>
      </c>
      <c r="P122" s="403">
        <f t="shared" si="30"/>
        <v>0</v>
      </c>
      <c r="Q122" s="377">
        <f>SUBTOTAL(9,Q11:Q113)</f>
        <v>734</v>
      </c>
      <c r="R122" s="403">
        <f t="shared" ref="R122:AB122" si="31">SUM(R11:R111)</f>
        <v>0</v>
      </c>
      <c r="S122" s="403">
        <f t="shared" si="31"/>
        <v>0</v>
      </c>
      <c r="T122" s="403">
        <f t="shared" si="31"/>
        <v>0</v>
      </c>
      <c r="U122" s="403">
        <f t="shared" si="31"/>
        <v>0</v>
      </c>
      <c r="V122" s="403">
        <f t="shared" si="31"/>
        <v>0</v>
      </c>
      <c r="W122" s="403">
        <f t="shared" si="31"/>
        <v>0</v>
      </c>
      <c r="X122" s="404">
        <f t="shared" si="31"/>
        <v>0</v>
      </c>
      <c r="Y122" s="403">
        <f t="shared" si="31"/>
        <v>0</v>
      </c>
      <c r="Z122" s="403">
        <f t="shared" si="31"/>
        <v>0</v>
      </c>
      <c r="AA122" s="403">
        <f t="shared" si="31"/>
        <v>0</v>
      </c>
      <c r="AB122" s="403">
        <f t="shared" si="31"/>
        <v>0</v>
      </c>
      <c r="AC122" s="377">
        <f>SUBTOTAL(9,AC11:AC113)</f>
        <v>0</v>
      </c>
      <c r="AD122" s="403">
        <f t="shared" ref="AD122:AP122" si="32">SUM(AD11:AD111)</f>
        <v>0</v>
      </c>
      <c r="AE122" s="404">
        <f t="shared" si="32"/>
        <v>0</v>
      </c>
      <c r="AF122" s="403">
        <f t="shared" si="32"/>
        <v>0</v>
      </c>
      <c r="AG122" s="403">
        <f t="shared" si="32"/>
        <v>0</v>
      </c>
      <c r="AH122" s="403">
        <f t="shared" si="32"/>
        <v>0</v>
      </c>
      <c r="AI122" s="403">
        <f t="shared" si="32"/>
        <v>0</v>
      </c>
      <c r="AJ122" s="403">
        <f t="shared" si="32"/>
        <v>0</v>
      </c>
      <c r="AK122" s="403">
        <f t="shared" si="32"/>
        <v>0</v>
      </c>
      <c r="AL122" s="403">
        <f t="shared" si="32"/>
        <v>0</v>
      </c>
      <c r="AM122" s="403">
        <f t="shared" si="32"/>
        <v>0</v>
      </c>
      <c r="AN122" s="403">
        <f t="shared" si="32"/>
        <v>0</v>
      </c>
      <c r="AO122" s="403">
        <f t="shared" si="32"/>
        <v>0</v>
      </c>
      <c r="AP122" s="404">
        <f t="shared" si="32"/>
        <v>0</v>
      </c>
      <c r="AQ122" s="377">
        <f>SUBTOTAL(9,AQ11:AQ113)</f>
        <v>0</v>
      </c>
      <c r="AR122" s="403">
        <f t="shared" ref="AR122:BA122" si="33">SUM(AR11:AR111)</f>
        <v>0</v>
      </c>
      <c r="AS122" s="403">
        <f t="shared" si="33"/>
        <v>0</v>
      </c>
      <c r="AT122" s="403">
        <f t="shared" si="33"/>
        <v>0</v>
      </c>
      <c r="AU122" s="403">
        <f t="shared" si="33"/>
        <v>0</v>
      </c>
      <c r="AV122" s="403">
        <f t="shared" si="33"/>
        <v>0</v>
      </c>
      <c r="AW122" s="403">
        <f t="shared" si="33"/>
        <v>0</v>
      </c>
      <c r="AX122" s="403">
        <f t="shared" si="33"/>
        <v>0</v>
      </c>
      <c r="AY122" s="403">
        <f t="shared" si="33"/>
        <v>0</v>
      </c>
      <c r="AZ122" s="403">
        <f t="shared" si="33"/>
        <v>0</v>
      </c>
      <c r="BA122" s="403">
        <f t="shared" si="33"/>
        <v>0</v>
      </c>
      <c r="BB122" s="377">
        <f>SUBTOTAL(9,BB11:BB113)</f>
        <v>0</v>
      </c>
      <c r="BC122" s="435">
        <f>SUBTOTAL(9,BC10:BC111)</f>
        <v>0</v>
      </c>
      <c r="BD122" s="436">
        <f>SUBTOTAL(9,BD10:BD107)</f>
        <v>734</v>
      </c>
      <c r="BE122" s="229"/>
      <c r="BF122" s="381"/>
    </row>
    <row r="123" spans="1:58" s="144" customFormat="1" ht="15.75" thickTop="1" thickBot="1">
      <c r="C123" s="145"/>
      <c r="D123" s="145"/>
      <c r="E123" s="150"/>
      <c r="F123" s="163"/>
      <c r="G123" s="163"/>
      <c r="H123" s="163"/>
      <c r="I123" s="163"/>
      <c r="J123" s="163"/>
      <c r="K123" s="163"/>
      <c r="L123" s="163"/>
      <c r="M123" s="164"/>
      <c r="N123" s="164"/>
      <c r="O123" s="164"/>
      <c r="P123" s="164"/>
      <c r="Q123" s="379"/>
      <c r="R123" s="164"/>
      <c r="S123" s="164"/>
      <c r="T123" s="164"/>
      <c r="U123" s="164"/>
      <c r="V123" s="164"/>
      <c r="W123" s="164"/>
      <c r="X123" s="164"/>
      <c r="Y123" s="164"/>
      <c r="Z123" s="164"/>
      <c r="AA123" s="164"/>
      <c r="AB123" s="164"/>
      <c r="AC123" s="379"/>
      <c r="AD123" s="164"/>
      <c r="AE123" s="164"/>
      <c r="AF123" s="164"/>
      <c r="AG123" s="164"/>
      <c r="AH123" s="164"/>
      <c r="AI123" s="164"/>
      <c r="AJ123" s="164"/>
      <c r="AK123" s="164"/>
      <c r="AL123" s="164"/>
      <c r="AM123" s="164"/>
      <c r="AN123" s="164"/>
      <c r="AO123" s="164"/>
      <c r="AP123" s="164"/>
      <c r="AQ123" s="379"/>
      <c r="AR123" s="164"/>
      <c r="AS123" s="164"/>
      <c r="AT123" s="164"/>
      <c r="AU123" s="164"/>
      <c r="AV123" s="164"/>
      <c r="AW123" s="164"/>
      <c r="AX123" s="164"/>
      <c r="AY123" s="164"/>
      <c r="AZ123" s="164"/>
      <c r="BA123" s="164"/>
      <c r="BB123" s="379"/>
      <c r="BC123" s="198"/>
      <c r="BD123" s="198"/>
      <c r="BE123" s="230"/>
      <c r="BF123" s="383"/>
    </row>
    <row r="124" spans="1:58" s="144" customFormat="1" ht="13.5" thickTop="1">
      <c r="A124" s="165" t="s">
        <v>96</v>
      </c>
      <c r="B124" s="165"/>
      <c r="C124" s="166" t="s">
        <v>97</v>
      </c>
      <c r="D124" s="167"/>
      <c r="E124" s="167"/>
      <c r="F124" s="168"/>
      <c r="G124" s="169"/>
      <c r="H124" s="169"/>
      <c r="I124" s="169"/>
      <c r="J124" s="169"/>
      <c r="K124" s="169"/>
      <c r="L124" s="169"/>
      <c r="M124" s="169"/>
      <c r="N124" s="169"/>
      <c r="O124" s="170"/>
      <c r="P124" s="169"/>
      <c r="Q124" s="378"/>
      <c r="R124" s="116"/>
      <c r="S124" s="116"/>
      <c r="T124" s="116"/>
      <c r="U124" s="116"/>
      <c r="V124" s="116"/>
      <c r="W124" s="116"/>
      <c r="X124" s="170"/>
      <c r="Y124" s="116"/>
      <c r="Z124" s="116"/>
      <c r="AA124" s="116"/>
      <c r="AB124" s="116"/>
      <c r="AC124" s="378"/>
      <c r="AD124" s="116"/>
      <c r="AE124" s="170"/>
      <c r="AF124" s="116"/>
      <c r="AG124" s="116"/>
      <c r="AH124" s="116"/>
      <c r="AI124" s="116"/>
      <c r="AJ124" s="116"/>
      <c r="AK124" s="116"/>
      <c r="AL124" s="116"/>
      <c r="AM124" s="116"/>
      <c r="AN124" s="116"/>
      <c r="AO124" s="116"/>
      <c r="AP124" s="170"/>
      <c r="AQ124" s="378"/>
      <c r="AR124" s="116"/>
      <c r="AS124" s="116"/>
      <c r="AT124" s="116"/>
      <c r="AU124" s="116"/>
      <c r="AV124" s="116"/>
      <c r="AW124" s="116"/>
      <c r="AX124" s="116"/>
      <c r="AY124" s="116"/>
      <c r="AZ124" s="116"/>
      <c r="BA124" s="116"/>
      <c r="BB124" s="378"/>
      <c r="BC124" s="208"/>
      <c r="BD124" s="196" t="s">
        <v>8</v>
      </c>
      <c r="BE124" s="221"/>
      <c r="BF124" s="200"/>
    </row>
    <row r="125" spans="1:58" s="144" customFormat="1">
      <c r="A125" s="171" t="s">
        <v>98</v>
      </c>
      <c r="B125" s="171"/>
      <c r="C125" s="172"/>
      <c r="D125" s="121"/>
      <c r="E125" s="131"/>
      <c r="F125" s="102"/>
      <c r="G125" s="103"/>
      <c r="H125" s="103"/>
      <c r="I125" s="103"/>
      <c r="J125" s="103"/>
      <c r="K125" s="103"/>
      <c r="L125" s="103"/>
      <c r="M125" s="103"/>
      <c r="N125" s="103"/>
      <c r="O125" s="104"/>
      <c r="P125" s="103"/>
      <c r="Q125" s="376"/>
      <c r="R125" s="103"/>
      <c r="S125" s="103"/>
      <c r="T125" s="103"/>
      <c r="U125" s="103"/>
      <c r="V125" s="103"/>
      <c r="W125" s="103"/>
      <c r="X125" s="104"/>
      <c r="Y125" s="103"/>
      <c r="Z125" s="103"/>
      <c r="AA125" s="103"/>
      <c r="AB125" s="103"/>
      <c r="AC125" s="376"/>
      <c r="AD125" s="103"/>
      <c r="AE125" s="104"/>
      <c r="AF125" s="103"/>
      <c r="AG125" s="103"/>
      <c r="AH125" s="103"/>
      <c r="AI125" s="103"/>
      <c r="AJ125" s="103"/>
      <c r="AK125" s="103"/>
      <c r="AL125" s="103"/>
      <c r="AM125" s="103"/>
      <c r="AN125" s="103"/>
      <c r="AO125" s="103"/>
      <c r="AP125" s="104"/>
      <c r="AQ125" s="376"/>
      <c r="AR125" s="103"/>
      <c r="AS125" s="103"/>
      <c r="AT125" s="103"/>
      <c r="AU125" s="103"/>
      <c r="AV125" s="103"/>
      <c r="AW125" s="103"/>
      <c r="AX125" s="103"/>
      <c r="AY125" s="103"/>
      <c r="AZ125" s="103"/>
      <c r="BA125" s="103"/>
      <c r="BB125" s="376"/>
      <c r="BC125" s="210"/>
      <c r="BD125" s="188"/>
      <c r="BE125" s="220"/>
      <c r="BF125" s="384">
        <f>C4</f>
        <v>0</v>
      </c>
    </row>
    <row r="126" spans="1:58" s="144" customFormat="1">
      <c r="A126" s="171" t="s">
        <v>99</v>
      </c>
      <c r="B126" s="171"/>
      <c r="C126" s="172"/>
      <c r="D126" s="121"/>
      <c r="E126" s="131"/>
      <c r="F126" s="102"/>
      <c r="G126" s="103"/>
      <c r="H126" s="103"/>
      <c r="I126" s="103"/>
      <c r="J126" s="103"/>
      <c r="K126" s="103"/>
      <c r="L126" s="103"/>
      <c r="M126" s="103"/>
      <c r="N126" s="103"/>
      <c r="O126" s="104"/>
      <c r="P126" s="103"/>
      <c r="Q126" s="376"/>
      <c r="R126" s="103"/>
      <c r="S126" s="103"/>
      <c r="T126" s="103"/>
      <c r="U126" s="103"/>
      <c r="V126" s="103"/>
      <c r="W126" s="103"/>
      <c r="X126" s="104"/>
      <c r="Y126" s="103"/>
      <c r="Z126" s="103"/>
      <c r="AA126" s="103"/>
      <c r="AB126" s="103"/>
      <c r="AC126" s="376"/>
      <c r="AD126" s="103"/>
      <c r="AE126" s="104"/>
      <c r="AF126" s="103"/>
      <c r="AG126" s="103"/>
      <c r="AH126" s="103"/>
      <c r="AI126" s="103"/>
      <c r="AJ126" s="103"/>
      <c r="AK126" s="103"/>
      <c r="AL126" s="103"/>
      <c r="AM126" s="103"/>
      <c r="AN126" s="103"/>
      <c r="AO126" s="103"/>
      <c r="AP126" s="104"/>
      <c r="AQ126" s="376"/>
      <c r="AR126" s="173"/>
      <c r="AS126" s="173"/>
      <c r="AT126" s="173"/>
      <c r="AU126" s="173"/>
      <c r="AV126" s="173"/>
      <c r="AW126" s="173"/>
      <c r="AX126" s="173"/>
      <c r="AY126" s="173"/>
      <c r="AZ126" s="173"/>
      <c r="BA126" s="173"/>
      <c r="BB126" s="376"/>
      <c r="BC126" s="210"/>
      <c r="BD126" s="188"/>
      <c r="BE126" s="220"/>
      <c r="BF126" s="384">
        <f>C4</f>
        <v>0</v>
      </c>
    </row>
    <row r="127" spans="1:58" s="144" customFormat="1">
      <c r="A127" s="132" t="s">
        <v>54</v>
      </c>
      <c r="B127" s="132"/>
      <c r="C127" s="121"/>
      <c r="D127" s="121"/>
      <c r="E127" s="131"/>
      <c r="F127" s="102"/>
      <c r="G127" s="103"/>
      <c r="H127" s="103"/>
      <c r="I127" s="103"/>
      <c r="J127" s="103"/>
      <c r="K127" s="103"/>
      <c r="L127" s="103"/>
      <c r="M127" s="103"/>
      <c r="N127" s="103"/>
      <c r="O127" s="104"/>
      <c r="P127" s="103"/>
      <c r="Q127" s="376"/>
      <c r="R127" s="103"/>
      <c r="S127" s="103"/>
      <c r="T127" s="103"/>
      <c r="U127" s="103"/>
      <c r="V127" s="103"/>
      <c r="W127" s="103"/>
      <c r="X127" s="104"/>
      <c r="Y127" s="103"/>
      <c r="Z127" s="103"/>
      <c r="AA127" s="103"/>
      <c r="AB127" s="103"/>
      <c r="AC127" s="376"/>
      <c r="AD127" s="103"/>
      <c r="AE127" s="104"/>
      <c r="AF127" s="103"/>
      <c r="AG127" s="103"/>
      <c r="AH127" s="103"/>
      <c r="AI127" s="103"/>
      <c r="AJ127" s="103"/>
      <c r="AK127" s="103"/>
      <c r="AL127" s="103"/>
      <c r="AM127" s="103"/>
      <c r="AN127" s="103"/>
      <c r="AO127" s="103"/>
      <c r="AP127" s="104"/>
      <c r="AQ127" s="376"/>
      <c r="AR127" s="103"/>
      <c r="AS127" s="103"/>
      <c r="AT127" s="103"/>
      <c r="AU127" s="103"/>
      <c r="AV127" s="103"/>
      <c r="AW127" s="103"/>
      <c r="AX127" s="103"/>
      <c r="AY127" s="103"/>
      <c r="AZ127" s="103"/>
      <c r="BA127" s="103"/>
      <c r="BB127" s="376"/>
      <c r="BC127" s="210"/>
      <c r="BD127" s="188"/>
      <c r="BE127" s="220"/>
      <c r="BF127" s="384">
        <f>C4</f>
        <v>0</v>
      </c>
    </row>
    <row r="128" spans="1:58" s="144" customFormat="1" ht="15" thickBot="1">
      <c r="A128" s="174"/>
      <c r="B128" s="174"/>
      <c r="C128" s="175"/>
      <c r="D128" s="175"/>
      <c r="E128" s="176"/>
      <c r="F128" s="177"/>
      <c r="G128" s="178"/>
      <c r="H128" s="178"/>
      <c r="I128" s="178"/>
      <c r="J128" s="178"/>
      <c r="K128" s="178"/>
      <c r="L128" s="178"/>
      <c r="M128" s="178"/>
      <c r="N128" s="178"/>
      <c r="O128" s="107"/>
      <c r="P128" s="178"/>
      <c r="Q128" s="377"/>
      <c r="R128" s="178"/>
      <c r="S128" s="178"/>
      <c r="T128" s="178"/>
      <c r="U128" s="178"/>
      <c r="V128" s="178"/>
      <c r="W128" s="178"/>
      <c r="X128" s="107"/>
      <c r="Y128" s="178"/>
      <c r="Z128" s="178"/>
      <c r="AA128" s="178"/>
      <c r="AB128" s="178"/>
      <c r="AC128" s="377"/>
      <c r="AD128" s="178"/>
      <c r="AE128" s="107"/>
      <c r="AF128" s="178"/>
      <c r="AG128" s="178"/>
      <c r="AH128" s="178"/>
      <c r="AI128" s="178"/>
      <c r="AJ128" s="178"/>
      <c r="AK128" s="178"/>
      <c r="AL128" s="178"/>
      <c r="AM128" s="178"/>
      <c r="AN128" s="178"/>
      <c r="AO128" s="178"/>
      <c r="AP128" s="107"/>
      <c r="AQ128" s="377"/>
      <c r="AR128" s="178"/>
      <c r="AS128" s="178"/>
      <c r="AT128" s="178"/>
      <c r="AU128" s="178"/>
      <c r="AV128" s="178"/>
      <c r="AW128" s="178"/>
      <c r="AX128" s="178"/>
      <c r="AY128" s="178"/>
      <c r="AZ128" s="178"/>
      <c r="BA128" s="178"/>
      <c r="BB128" s="377"/>
      <c r="BC128" s="219"/>
      <c r="BD128" s="199"/>
      <c r="BE128" s="227"/>
      <c r="BF128" s="381"/>
    </row>
    <row r="129" spans="1:58" s="144" customFormat="1" ht="15" thickTop="1">
      <c r="C129" s="145"/>
      <c r="D129" s="145"/>
      <c r="E129" s="150"/>
      <c r="F129" s="163"/>
      <c r="G129" s="163"/>
      <c r="H129" s="163"/>
      <c r="I129" s="163"/>
      <c r="J129" s="163"/>
      <c r="K129" s="163"/>
      <c r="L129" s="163"/>
      <c r="M129" s="163"/>
      <c r="N129" s="163"/>
      <c r="O129" s="163"/>
      <c r="P129" s="163"/>
      <c r="Q129" s="380"/>
      <c r="R129" s="163"/>
      <c r="S129" s="163"/>
      <c r="T129" s="163"/>
      <c r="U129" s="163"/>
      <c r="V129" s="163"/>
      <c r="W129" s="163"/>
      <c r="X129" s="163"/>
      <c r="Y129" s="163"/>
      <c r="Z129" s="163"/>
      <c r="AA129" s="163"/>
      <c r="AB129" s="163"/>
      <c r="AC129" s="380"/>
      <c r="AD129" s="163"/>
      <c r="AE129" s="163"/>
      <c r="AF129" s="163"/>
      <c r="AG129" s="163"/>
      <c r="AH129" s="163"/>
      <c r="AI129" s="163"/>
      <c r="AJ129" s="163"/>
      <c r="AK129" s="163"/>
      <c r="AL129" s="163"/>
      <c r="AM129" s="163"/>
      <c r="AN129" s="163"/>
      <c r="AO129" s="163"/>
      <c r="AP129" s="163"/>
      <c r="AQ129" s="380"/>
      <c r="AR129" s="163"/>
      <c r="AS129" s="163"/>
      <c r="AT129" s="163"/>
      <c r="AU129" s="163"/>
      <c r="AV129" s="163"/>
      <c r="AW129" s="163"/>
      <c r="AX129" s="163"/>
      <c r="AY129" s="163"/>
      <c r="AZ129" s="163"/>
      <c r="BA129" s="163"/>
      <c r="BB129" s="380"/>
      <c r="BC129" s="200"/>
      <c r="BD129" s="200"/>
      <c r="BE129" s="231"/>
      <c r="BF129" s="200"/>
    </row>
    <row r="130" spans="1:58" s="144" customFormat="1">
      <c r="C130" s="145"/>
      <c r="D130" s="145"/>
      <c r="E130" s="150"/>
      <c r="F130" s="163"/>
      <c r="G130" s="163"/>
      <c r="H130" s="163"/>
      <c r="I130" s="163"/>
      <c r="J130" s="163"/>
      <c r="K130" s="163"/>
      <c r="L130" s="163"/>
      <c r="M130" s="163"/>
      <c r="N130" s="163"/>
      <c r="O130" s="163"/>
      <c r="P130" s="163"/>
      <c r="Q130" s="380"/>
      <c r="R130" s="163"/>
      <c r="S130" s="163"/>
      <c r="T130" s="163"/>
      <c r="U130" s="163"/>
      <c r="V130" s="163"/>
      <c r="W130" s="163"/>
      <c r="X130" s="163"/>
      <c r="Y130" s="163"/>
      <c r="Z130" s="163"/>
      <c r="AA130" s="163"/>
      <c r="AB130" s="163"/>
      <c r="AC130" s="380"/>
      <c r="AD130" s="163"/>
      <c r="AE130" s="163"/>
      <c r="AF130" s="163"/>
      <c r="AG130" s="163"/>
      <c r="AH130" s="163"/>
      <c r="AI130" s="163"/>
      <c r="AJ130" s="163"/>
      <c r="AK130" s="163"/>
      <c r="AL130" s="163"/>
      <c r="AM130" s="163"/>
      <c r="AN130" s="163"/>
      <c r="AO130" s="163"/>
      <c r="AP130" s="163"/>
      <c r="AQ130" s="380"/>
      <c r="AR130" s="163"/>
      <c r="AS130" s="163"/>
      <c r="AT130" s="163"/>
      <c r="AU130" s="163"/>
      <c r="AV130" s="163"/>
      <c r="AW130" s="163"/>
      <c r="AX130" s="163"/>
      <c r="AY130" s="163"/>
      <c r="AZ130" s="163"/>
      <c r="BA130" s="163"/>
      <c r="BB130" s="380"/>
      <c r="BC130" s="200"/>
      <c r="BD130" s="200"/>
      <c r="BE130" s="231"/>
      <c r="BF130" s="385"/>
    </row>
    <row r="131" spans="1:58">
      <c r="A131" s="1"/>
      <c r="B131" s="1"/>
    </row>
    <row r="132" spans="1:58">
      <c r="D132" s="71"/>
      <c r="E132" s="71"/>
      <c r="F132" s="72"/>
      <c r="G132" s="72"/>
      <c r="H132" s="72"/>
      <c r="I132" s="72"/>
    </row>
    <row r="133" spans="1:58">
      <c r="A133" s="1"/>
      <c r="B133" s="1"/>
    </row>
    <row r="134" spans="1:58">
      <c r="A134" s="1"/>
      <c r="B134" s="1"/>
    </row>
  </sheetData>
  <sheetProtection algorithmName="SHA-512" hashValue="qLsJcZcgoGmfW/Th59RQ9Vmqn5b+vDnpym2frvO3kUC2Tfl+JArwAWbFrark3Hs2Dgjg2AOFQIJdsxsQKabDHg==" saltValue="fEF0NbI4MqbFCdnoGHy8PQ==" spinCount="100000" sheet="1" objects="1" scenarios="1" formatColumns="0" formatRows="0" insertRows="0"/>
  <autoFilter ref="BD8:BD120"/>
  <mergeCells count="76">
    <mergeCell ref="H1:H7"/>
    <mergeCell ref="I1:I7"/>
    <mergeCell ref="F1:F7"/>
    <mergeCell ref="BF1:BF7"/>
    <mergeCell ref="AU1:AU7"/>
    <mergeCell ref="BB1:BB7"/>
    <mergeCell ref="BD1:BD7"/>
    <mergeCell ref="O1:O7"/>
    <mergeCell ref="P1:P7"/>
    <mergeCell ref="J1:J7"/>
    <mergeCell ref="K1:K7"/>
    <mergeCell ref="L1:L7"/>
    <mergeCell ref="AP1:AP7"/>
    <mergeCell ref="G1:G7"/>
    <mergeCell ref="BC1:BC7"/>
    <mergeCell ref="AW1:AW7"/>
    <mergeCell ref="AX1:AX7"/>
    <mergeCell ref="BA1:BA7"/>
    <mergeCell ref="AK1:AK7"/>
    <mergeCell ref="AY1:AY7"/>
    <mergeCell ref="AZ1:AZ7"/>
    <mergeCell ref="AM1:AM7"/>
    <mergeCell ref="AN1:AN7"/>
    <mergeCell ref="AO1:AO7"/>
    <mergeCell ref="N1:N7"/>
    <mergeCell ref="AH1:AH7"/>
    <mergeCell ref="AE1:AE7"/>
    <mergeCell ref="AI1:AI7"/>
    <mergeCell ref="AF1:AF7"/>
    <mergeCell ref="AG1:AG7"/>
    <mergeCell ref="T1:T7"/>
    <mergeCell ref="U1:U7"/>
    <mergeCell ref="S1:S7"/>
    <mergeCell ref="Z1:Z7"/>
    <mergeCell ref="AA1:AA7"/>
    <mergeCell ref="Q1:Q7"/>
    <mergeCell ref="X1:X7"/>
    <mergeCell ref="Y1:Y7"/>
    <mergeCell ref="AR8:AU8"/>
    <mergeCell ref="AJ1:AJ7"/>
    <mergeCell ref="AR1:AR7"/>
    <mergeCell ref="AV1:AV7"/>
    <mergeCell ref="AT1:AT7"/>
    <mergeCell ref="AQ1:AQ7"/>
    <mergeCell ref="A118:E118"/>
    <mergeCell ref="AD8:AH8"/>
    <mergeCell ref="AI8:AM8"/>
    <mergeCell ref="AN8:AP8"/>
    <mergeCell ref="V8:X8"/>
    <mergeCell ref="R8:U8"/>
    <mergeCell ref="Y8:AB8"/>
    <mergeCell ref="A114:E114"/>
    <mergeCell ref="L8:O8"/>
    <mergeCell ref="F8:G8"/>
    <mergeCell ref="H8:K8"/>
    <mergeCell ref="A8:A9"/>
    <mergeCell ref="C5:C9"/>
    <mergeCell ref="D5:D9"/>
    <mergeCell ref="E5:E9"/>
    <mergeCell ref="M1:M7"/>
    <mergeCell ref="BE1:BE7"/>
    <mergeCell ref="B8:B9"/>
    <mergeCell ref="C1:E1"/>
    <mergeCell ref="C2:E2"/>
    <mergeCell ref="C3:E3"/>
    <mergeCell ref="C4:E4"/>
    <mergeCell ref="R1:R7"/>
    <mergeCell ref="V1:V7"/>
    <mergeCell ref="W1:W7"/>
    <mergeCell ref="AV8:AY8"/>
    <mergeCell ref="AZ8:BA8"/>
    <mergeCell ref="AL1:AL7"/>
    <mergeCell ref="AS1:AS7"/>
    <mergeCell ref="AB1:AB7"/>
    <mergeCell ref="AD1:AD7"/>
    <mergeCell ref="AC1:AC7"/>
  </mergeCells>
  <phoneticPr fontId="12" type="noConversion"/>
  <conditionalFormatting sqref="BD16">
    <cfRule type="cellIs" dxfId="93" priority="51" stopIfTrue="1" operator="lessThan">
      <formula>$BE$16</formula>
    </cfRule>
    <cfRule type="cellIs" dxfId="92" priority="52" stopIfTrue="1" operator="greaterThanOrEqual">
      <formula>$BE$16</formula>
    </cfRule>
  </conditionalFormatting>
  <conditionalFormatting sqref="BD23">
    <cfRule type="cellIs" dxfId="91" priority="49" stopIfTrue="1" operator="lessThan">
      <formula>$BE$23</formula>
    </cfRule>
    <cfRule type="cellIs" dxfId="90" priority="50" stopIfTrue="1" operator="greaterThanOrEqual">
      <formula>$BE$23</formula>
    </cfRule>
  </conditionalFormatting>
  <conditionalFormatting sqref="BD30">
    <cfRule type="cellIs" dxfId="89" priority="47" stopIfTrue="1" operator="lessThan">
      <formula>$BE$30</formula>
    </cfRule>
    <cfRule type="cellIs" dxfId="88" priority="48" stopIfTrue="1" operator="greaterThanOrEqual">
      <formula>$BE$30</formula>
    </cfRule>
  </conditionalFormatting>
  <conditionalFormatting sqref="BD37">
    <cfRule type="cellIs" dxfId="87" priority="45" stopIfTrue="1" operator="lessThan">
      <formula>$BE$37</formula>
    </cfRule>
    <cfRule type="cellIs" dxfId="86" priority="46" stopIfTrue="1" operator="greaterThanOrEqual">
      <formula>$BE$37</formula>
    </cfRule>
  </conditionalFormatting>
  <conditionalFormatting sqref="BD79">
    <cfRule type="cellIs" dxfId="85" priority="43" stopIfTrue="1" operator="lessThan">
      <formula>$BE$79</formula>
    </cfRule>
    <cfRule type="cellIs" dxfId="84" priority="44" stopIfTrue="1" operator="greaterThanOrEqual">
      <formula>$BE$79</formula>
    </cfRule>
  </conditionalFormatting>
  <conditionalFormatting sqref="BD85">
    <cfRule type="cellIs" dxfId="83" priority="41" stopIfTrue="1" operator="lessThan">
      <formula>$BE$85</formula>
    </cfRule>
    <cfRule type="cellIs" dxfId="82" priority="42" stopIfTrue="1" operator="greaterThanOrEqual">
      <formula>$BE$85</formula>
    </cfRule>
  </conditionalFormatting>
  <conditionalFormatting sqref="BD86">
    <cfRule type="cellIs" dxfId="81" priority="37" stopIfTrue="1" operator="lessThan">
      <formula>$BE$86</formula>
    </cfRule>
    <cfRule type="cellIs" dxfId="80" priority="38" stopIfTrue="1" operator="greaterThanOrEqual">
      <formula>$BE$86</formula>
    </cfRule>
  </conditionalFormatting>
  <conditionalFormatting sqref="BD92">
    <cfRule type="cellIs" dxfId="79" priority="33" stopIfTrue="1" operator="lessThan">
      <formula>$BE$92</formula>
    </cfRule>
    <cfRule type="cellIs" dxfId="78" priority="34" stopIfTrue="1" operator="greaterThanOrEqual">
      <formula>$BE$92</formula>
    </cfRule>
  </conditionalFormatting>
  <conditionalFormatting sqref="BD103">
    <cfRule type="cellIs" dxfId="77" priority="31" stopIfTrue="1" operator="lessThan">
      <formula>$BE$103</formula>
    </cfRule>
    <cfRule type="cellIs" dxfId="76" priority="32" stopIfTrue="1" operator="greaterThanOrEqual">
      <formula>$BE$103</formula>
    </cfRule>
  </conditionalFormatting>
  <conditionalFormatting sqref="BD107">
    <cfRule type="cellIs" dxfId="75" priority="29" stopIfTrue="1" operator="lessThan">
      <formula>$BE$107</formula>
    </cfRule>
    <cfRule type="cellIs" dxfId="74" priority="30" stopIfTrue="1" operator="greaterThanOrEqual">
      <formula>$BE$107</formula>
    </cfRule>
  </conditionalFormatting>
  <conditionalFormatting sqref="BD119">
    <cfRule type="cellIs" dxfId="73" priority="27" stopIfTrue="1" operator="lessThan">
      <formula>$BE$119</formula>
    </cfRule>
    <cfRule type="cellIs" dxfId="72" priority="28" stopIfTrue="1" operator="greaterThanOrEqual">
      <formula>$BE$119</formula>
    </cfRule>
  </conditionalFormatting>
  <conditionalFormatting sqref="BD120">
    <cfRule type="cellIs" dxfId="71" priority="25" stopIfTrue="1" operator="lessThan">
      <formula>$BE$120</formula>
    </cfRule>
    <cfRule type="cellIs" dxfId="70" priority="26" stopIfTrue="1" operator="greaterThanOrEqual">
      <formula>$BE$120</formula>
    </cfRule>
  </conditionalFormatting>
  <conditionalFormatting sqref="BD96:BE96">
    <cfRule type="cellIs" dxfId="69" priority="23" stopIfTrue="1" operator="lessThan">
      <formula>$BE$96</formula>
    </cfRule>
    <cfRule type="cellIs" dxfId="68" priority="24" stopIfTrue="1" operator="greaterThanOrEqual">
      <formula>$BE$96</formula>
    </cfRule>
  </conditionalFormatting>
  <conditionalFormatting sqref="BD44">
    <cfRule type="cellIs" dxfId="67" priority="9" stopIfTrue="1" operator="lessThan">
      <formula>$BE$79</formula>
    </cfRule>
    <cfRule type="cellIs" dxfId="66" priority="10" stopIfTrue="1" operator="greaterThanOrEqual">
      <formula>$BE$79</formula>
    </cfRule>
  </conditionalFormatting>
  <conditionalFormatting sqref="BD51">
    <cfRule type="cellIs" dxfId="65" priority="7" stopIfTrue="1" operator="lessThan">
      <formula>$BE$79</formula>
    </cfRule>
    <cfRule type="cellIs" dxfId="64" priority="8" stopIfTrue="1" operator="greaterThanOrEqual">
      <formula>$BE$79</formula>
    </cfRule>
  </conditionalFormatting>
  <conditionalFormatting sqref="BD58">
    <cfRule type="cellIs" dxfId="63" priority="5" stopIfTrue="1" operator="lessThan">
      <formula>$BE$79</formula>
    </cfRule>
    <cfRule type="cellIs" dxfId="62" priority="6" stopIfTrue="1" operator="greaterThanOrEqual">
      <formula>$BE$79</formula>
    </cfRule>
  </conditionalFormatting>
  <conditionalFormatting sqref="BD65">
    <cfRule type="cellIs" dxfId="61" priority="3" stopIfTrue="1" operator="lessThan">
      <formula>$BE$79</formula>
    </cfRule>
    <cfRule type="cellIs" dxfId="60" priority="4" stopIfTrue="1" operator="greaterThanOrEqual">
      <formula>$BE$79</formula>
    </cfRule>
  </conditionalFormatting>
  <conditionalFormatting sqref="BD72">
    <cfRule type="cellIs" dxfId="59" priority="1" stopIfTrue="1" operator="lessThan">
      <formula>$BE$79</formula>
    </cfRule>
    <cfRule type="cellIs" dxfId="58" priority="2" stopIfTrue="1" operator="greaterThanOrEqual">
      <formula>$BE$79</formula>
    </cfRule>
  </conditionalFormatting>
  <pageMargins left="0.39370078740157483" right="0.39370078740157483" top="0.59055118110236227" bottom="0.78740157480314965" header="0.51181102362204722" footer="0.51181102362204722"/>
  <pageSetup paperSize="8" scale="80" fitToHeight="0" orientation="landscape" r:id="rId1"/>
  <headerFooter alignWithMargins="0">
    <oddFooter>&amp;C&amp;Z&amp;F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F204"/>
  <sheetViews>
    <sheetView zoomScale="70" zoomScaleNormal="70" workbookViewId="0">
      <selection activeCell="F173" sqref="F173"/>
    </sheetView>
  </sheetViews>
  <sheetFormatPr defaultRowHeight="14.25"/>
  <cols>
    <col min="1" max="1" width="31.5703125" customWidth="1"/>
    <col min="2" max="2" width="19.140625" customWidth="1"/>
    <col min="3" max="3" width="6.28515625" style="11" customWidth="1"/>
    <col min="4" max="4" width="6" style="11" customWidth="1"/>
    <col min="5" max="5" width="5.5703125" style="2" customWidth="1"/>
    <col min="6" max="54" width="5.140625" style="60" customWidth="1"/>
    <col min="55" max="55" width="7.42578125" style="200" bestFit="1" customWidth="1"/>
    <col min="56" max="56" width="8.85546875" style="5" customWidth="1"/>
    <col min="57" max="57" width="6" style="85" bestFit="1" customWidth="1"/>
    <col min="58" max="58" width="4.5703125" style="5" bestFit="1" customWidth="1"/>
  </cols>
  <sheetData>
    <row r="1" spans="1:58" s="363" customFormat="1" ht="16.5" customHeight="1" thickTop="1" thickBot="1">
      <c r="A1" s="361" t="s">
        <v>55</v>
      </c>
      <c r="B1" s="362" t="s">
        <v>34</v>
      </c>
      <c r="C1" s="726">
        <f>'totaal BOL niv 2 2 jr'!C6</f>
        <v>97330</v>
      </c>
      <c r="D1" s="727"/>
      <c r="E1" s="728"/>
      <c r="F1" s="762">
        <v>35</v>
      </c>
      <c r="G1" s="735">
        <v>36</v>
      </c>
      <c r="H1" s="735">
        <v>37</v>
      </c>
      <c r="I1" s="735">
        <v>38</v>
      </c>
      <c r="J1" s="735">
        <v>39</v>
      </c>
      <c r="K1" s="735">
        <v>40</v>
      </c>
      <c r="L1" s="735">
        <v>41</v>
      </c>
      <c r="M1" s="735">
        <v>42</v>
      </c>
      <c r="N1" s="735">
        <v>43</v>
      </c>
      <c r="O1" s="756" t="s">
        <v>76</v>
      </c>
      <c r="P1" s="735">
        <v>45</v>
      </c>
      <c r="Q1" s="744" t="s">
        <v>42</v>
      </c>
      <c r="R1" s="735">
        <v>46</v>
      </c>
      <c r="S1" s="735">
        <v>47</v>
      </c>
      <c r="T1" s="735">
        <v>48</v>
      </c>
      <c r="U1" s="735">
        <v>49</v>
      </c>
      <c r="V1" s="735">
        <v>50</v>
      </c>
      <c r="W1" s="735">
        <v>51</v>
      </c>
      <c r="X1" s="756" t="s">
        <v>77</v>
      </c>
      <c r="Y1" s="735">
        <v>1</v>
      </c>
      <c r="Z1" s="735">
        <v>2</v>
      </c>
      <c r="AA1" s="735">
        <v>3</v>
      </c>
      <c r="AB1" s="735">
        <v>4</v>
      </c>
      <c r="AC1" s="744" t="s">
        <v>43</v>
      </c>
      <c r="AD1" s="735">
        <v>5</v>
      </c>
      <c r="AE1" s="756" t="s">
        <v>78</v>
      </c>
      <c r="AF1" s="735">
        <v>7</v>
      </c>
      <c r="AG1" s="735">
        <v>8</v>
      </c>
      <c r="AH1" s="735">
        <v>9</v>
      </c>
      <c r="AI1" s="735">
        <v>10</v>
      </c>
      <c r="AJ1" s="735">
        <v>11</v>
      </c>
      <c r="AK1" s="759" t="s">
        <v>79</v>
      </c>
      <c r="AL1" s="741" t="s">
        <v>80</v>
      </c>
      <c r="AM1" s="735">
        <v>14</v>
      </c>
      <c r="AN1" s="735">
        <v>15</v>
      </c>
      <c r="AO1" s="735">
        <v>16</v>
      </c>
      <c r="AP1" s="756" t="s">
        <v>81</v>
      </c>
      <c r="AQ1" s="744" t="s">
        <v>44</v>
      </c>
      <c r="AR1" s="735">
        <v>19</v>
      </c>
      <c r="AS1" s="741" t="s">
        <v>82</v>
      </c>
      <c r="AT1" s="735">
        <v>21</v>
      </c>
      <c r="AU1" s="735">
        <v>22</v>
      </c>
      <c r="AV1" s="735">
        <v>23</v>
      </c>
      <c r="AW1" s="735">
        <v>24</v>
      </c>
      <c r="AX1" s="735">
        <v>25</v>
      </c>
      <c r="AY1" s="735">
        <v>26</v>
      </c>
      <c r="AZ1" s="735">
        <v>27</v>
      </c>
      <c r="BA1" s="735">
        <v>28</v>
      </c>
      <c r="BB1" s="768" t="s">
        <v>45</v>
      </c>
      <c r="BC1" s="774" t="s">
        <v>52</v>
      </c>
      <c r="BD1" s="771" t="s">
        <v>51</v>
      </c>
      <c r="BE1" s="721" t="s">
        <v>121</v>
      </c>
      <c r="BF1" s="765" t="s">
        <v>123</v>
      </c>
    </row>
    <row r="2" spans="1:58" s="363" customFormat="1" ht="16.5" thickTop="1" thickBot="1">
      <c r="A2" s="364" t="str">
        <f>'totaal BOL niv 2 2 jr'!C2</f>
        <v>MBO Den Bosch</v>
      </c>
      <c r="B2" s="365" t="s">
        <v>124</v>
      </c>
      <c r="C2" s="729"/>
      <c r="D2" s="730"/>
      <c r="E2" s="731"/>
      <c r="F2" s="763"/>
      <c r="G2" s="736"/>
      <c r="H2" s="736"/>
      <c r="I2" s="736"/>
      <c r="J2" s="736"/>
      <c r="K2" s="736"/>
      <c r="L2" s="736"/>
      <c r="M2" s="736"/>
      <c r="N2" s="736"/>
      <c r="O2" s="757"/>
      <c r="P2" s="736"/>
      <c r="Q2" s="745"/>
      <c r="R2" s="736"/>
      <c r="S2" s="736"/>
      <c r="T2" s="736"/>
      <c r="U2" s="736"/>
      <c r="V2" s="736"/>
      <c r="W2" s="736"/>
      <c r="X2" s="757"/>
      <c r="Y2" s="736"/>
      <c r="Z2" s="736"/>
      <c r="AA2" s="736"/>
      <c r="AB2" s="736"/>
      <c r="AC2" s="745"/>
      <c r="AD2" s="736"/>
      <c r="AE2" s="757"/>
      <c r="AF2" s="736"/>
      <c r="AG2" s="736"/>
      <c r="AH2" s="736"/>
      <c r="AI2" s="736"/>
      <c r="AJ2" s="736"/>
      <c r="AK2" s="760"/>
      <c r="AL2" s="742"/>
      <c r="AM2" s="736"/>
      <c r="AN2" s="736"/>
      <c r="AO2" s="736"/>
      <c r="AP2" s="757"/>
      <c r="AQ2" s="745"/>
      <c r="AR2" s="736"/>
      <c r="AS2" s="742"/>
      <c r="AT2" s="736"/>
      <c r="AU2" s="736"/>
      <c r="AV2" s="736"/>
      <c r="AW2" s="736"/>
      <c r="AX2" s="736"/>
      <c r="AY2" s="736"/>
      <c r="AZ2" s="736"/>
      <c r="BA2" s="736"/>
      <c r="BB2" s="769"/>
      <c r="BC2" s="775"/>
      <c r="BD2" s="772"/>
      <c r="BE2" s="722"/>
      <c r="BF2" s="766"/>
    </row>
    <row r="3" spans="1:58" s="363" customFormat="1" ht="16.5" thickTop="1" thickBot="1">
      <c r="A3" s="364" t="str">
        <f>'totaal BOL niv 2 2 jr'!C4&amp;" niveau "&amp;'totaal BOL niv 2 2 jr'!C5</f>
        <v>BOL niveau 2</v>
      </c>
      <c r="B3" s="365" t="s">
        <v>125</v>
      </c>
      <c r="C3" s="732"/>
      <c r="D3" s="733"/>
      <c r="E3" s="734"/>
      <c r="F3" s="763"/>
      <c r="G3" s="736"/>
      <c r="H3" s="736"/>
      <c r="I3" s="736"/>
      <c r="J3" s="736"/>
      <c r="K3" s="736"/>
      <c r="L3" s="736"/>
      <c r="M3" s="736"/>
      <c r="N3" s="736"/>
      <c r="O3" s="757"/>
      <c r="P3" s="736"/>
      <c r="Q3" s="745"/>
      <c r="R3" s="736"/>
      <c r="S3" s="736"/>
      <c r="T3" s="736"/>
      <c r="U3" s="736"/>
      <c r="V3" s="736"/>
      <c r="W3" s="736"/>
      <c r="X3" s="757"/>
      <c r="Y3" s="736"/>
      <c r="Z3" s="736"/>
      <c r="AA3" s="736"/>
      <c r="AB3" s="736"/>
      <c r="AC3" s="745"/>
      <c r="AD3" s="736"/>
      <c r="AE3" s="757"/>
      <c r="AF3" s="736"/>
      <c r="AG3" s="736"/>
      <c r="AH3" s="736"/>
      <c r="AI3" s="736"/>
      <c r="AJ3" s="736"/>
      <c r="AK3" s="760"/>
      <c r="AL3" s="742"/>
      <c r="AM3" s="736"/>
      <c r="AN3" s="736"/>
      <c r="AO3" s="736"/>
      <c r="AP3" s="757"/>
      <c r="AQ3" s="745"/>
      <c r="AR3" s="736"/>
      <c r="AS3" s="742"/>
      <c r="AT3" s="736"/>
      <c r="AU3" s="736"/>
      <c r="AV3" s="736"/>
      <c r="AW3" s="736"/>
      <c r="AX3" s="736"/>
      <c r="AY3" s="736"/>
      <c r="AZ3" s="736"/>
      <c r="BA3" s="736"/>
      <c r="BB3" s="769"/>
      <c r="BC3" s="775"/>
      <c r="BD3" s="772"/>
      <c r="BE3" s="722"/>
      <c r="BF3" s="766"/>
    </row>
    <row r="4" spans="1:58" s="363" customFormat="1" ht="16.5" thickTop="1" thickBot="1">
      <c r="A4" s="364" t="str">
        <f>'totaal BOL niv 2 2 jr'!C3</f>
        <v>Dierverzorging</v>
      </c>
      <c r="B4" s="365" t="s">
        <v>126</v>
      </c>
      <c r="C4" s="732"/>
      <c r="D4" s="733"/>
      <c r="E4" s="734"/>
      <c r="F4" s="763"/>
      <c r="G4" s="736"/>
      <c r="H4" s="736"/>
      <c r="I4" s="736"/>
      <c r="J4" s="736"/>
      <c r="K4" s="736"/>
      <c r="L4" s="736"/>
      <c r="M4" s="736"/>
      <c r="N4" s="736"/>
      <c r="O4" s="757"/>
      <c r="P4" s="736"/>
      <c r="Q4" s="745"/>
      <c r="R4" s="736"/>
      <c r="S4" s="736"/>
      <c r="T4" s="736"/>
      <c r="U4" s="736"/>
      <c r="V4" s="736"/>
      <c r="W4" s="736"/>
      <c r="X4" s="757"/>
      <c r="Y4" s="736"/>
      <c r="Z4" s="736"/>
      <c r="AA4" s="736"/>
      <c r="AB4" s="736"/>
      <c r="AC4" s="745"/>
      <c r="AD4" s="736"/>
      <c r="AE4" s="757"/>
      <c r="AF4" s="736"/>
      <c r="AG4" s="736"/>
      <c r="AH4" s="736"/>
      <c r="AI4" s="736"/>
      <c r="AJ4" s="736"/>
      <c r="AK4" s="760"/>
      <c r="AL4" s="742"/>
      <c r="AM4" s="736"/>
      <c r="AN4" s="736"/>
      <c r="AO4" s="736"/>
      <c r="AP4" s="757"/>
      <c r="AQ4" s="745"/>
      <c r="AR4" s="736"/>
      <c r="AS4" s="742"/>
      <c r="AT4" s="736"/>
      <c r="AU4" s="736"/>
      <c r="AV4" s="736"/>
      <c r="AW4" s="736"/>
      <c r="AX4" s="736"/>
      <c r="AY4" s="736"/>
      <c r="AZ4" s="736"/>
      <c r="BA4" s="736"/>
      <c r="BB4" s="769"/>
      <c r="BC4" s="775"/>
      <c r="BD4" s="772"/>
      <c r="BE4" s="722"/>
      <c r="BF4" s="766"/>
    </row>
    <row r="5" spans="1:58" s="363" customFormat="1" ht="15.75" customHeight="1" thickTop="1">
      <c r="A5" s="364" t="str">
        <f>'totaal BOL niv 2 2 jr'!C10</f>
        <v>2015-2016</v>
      </c>
      <c r="B5" s="364"/>
      <c r="C5" s="753" t="s">
        <v>35</v>
      </c>
      <c r="D5" s="753" t="s">
        <v>36</v>
      </c>
      <c r="E5" s="753" t="s">
        <v>36</v>
      </c>
      <c r="F5" s="763"/>
      <c r="G5" s="736"/>
      <c r="H5" s="736"/>
      <c r="I5" s="736"/>
      <c r="J5" s="736"/>
      <c r="K5" s="736"/>
      <c r="L5" s="736"/>
      <c r="M5" s="736"/>
      <c r="N5" s="736"/>
      <c r="O5" s="757"/>
      <c r="P5" s="736"/>
      <c r="Q5" s="745"/>
      <c r="R5" s="736"/>
      <c r="S5" s="736"/>
      <c r="T5" s="736"/>
      <c r="U5" s="736"/>
      <c r="V5" s="736"/>
      <c r="W5" s="736"/>
      <c r="X5" s="757"/>
      <c r="Y5" s="736"/>
      <c r="Z5" s="736"/>
      <c r="AA5" s="736"/>
      <c r="AB5" s="736"/>
      <c r="AC5" s="745"/>
      <c r="AD5" s="736"/>
      <c r="AE5" s="757"/>
      <c r="AF5" s="736"/>
      <c r="AG5" s="736"/>
      <c r="AH5" s="736"/>
      <c r="AI5" s="736"/>
      <c r="AJ5" s="736"/>
      <c r="AK5" s="760"/>
      <c r="AL5" s="742"/>
      <c r="AM5" s="736"/>
      <c r="AN5" s="736"/>
      <c r="AO5" s="736"/>
      <c r="AP5" s="757"/>
      <c r="AQ5" s="745"/>
      <c r="AR5" s="736"/>
      <c r="AS5" s="742"/>
      <c r="AT5" s="736"/>
      <c r="AU5" s="736"/>
      <c r="AV5" s="736"/>
      <c r="AW5" s="736"/>
      <c r="AX5" s="736"/>
      <c r="AY5" s="736"/>
      <c r="AZ5" s="736"/>
      <c r="BA5" s="736"/>
      <c r="BB5" s="769"/>
      <c r="BC5" s="775"/>
      <c r="BD5" s="772"/>
      <c r="BE5" s="722"/>
      <c r="BF5" s="766"/>
    </row>
    <row r="6" spans="1:58" s="363" customFormat="1" ht="15.75" thickBot="1">
      <c r="A6" s="365" t="str">
        <f>'totaal BOL niv 2 2 jr'!C7</f>
        <v>Medewerker dierverzorging</v>
      </c>
      <c r="B6" s="365"/>
      <c r="C6" s="754"/>
      <c r="D6" s="754"/>
      <c r="E6" s="754"/>
      <c r="F6" s="763"/>
      <c r="G6" s="736"/>
      <c r="H6" s="736"/>
      <c r="I6" s="736"/>
      <c r="J6" s="736"/>
      <c r="K6" s="736"/>
      <c r="L6" s="736"/>
      <c r="M6" s="736"/>
      <c r="N6" s="736"/>
      <c r="O6" s="757"/>
      <c r="P6" s="736"/>
      <c r="Q6" s="745"/>
      <c r="R6" s="736"/>
      <c r="S6" s="736"/>
      <c r="T6" s="736"/>
      <c r="U6" s="736"/>
      <c r="V6" s="736"/>
      <c r="W6" s="736"/>
      <c r="X6" s="757"/>
      <c r="Y6" s="736"/>
      <c r="Z6" s="736"/>
      <c r="AA6" s="736"/>
      <c r="AB6" s="736"/>
      <c r="AC6" s="745"/>
      <c r="AD6" s="736"/>
      <c r="AE6" s="757"/>
      <c r="AF6" s="736"/>
      <c r="AG6" s="736"/>
      <c r="AH6" s="736"/>
      <c r="AI6" s="736"/>
      <c r="AJ6" s="736"/>
      <c r="AK6" s="760"/>
      <c r="AL6" s="742"/>
      <c r="AM6" s="736"/>
      <c r="AN6" s="736"/>
      <c r="AO6" s="736"/>
      <c r="AP6" s="757"/>
      <c r="AQ6" s="745"/>
      <c r="AR6" s="736"/>
      <c r="AS6" s="742"/>
      <c r="AT6" s="736"/>
      <c r="AU6" s="736"/>
      <c r="AV6" s="736"/>
      <c r="AW6" s="736"/>
      <c r="AX6" s="736"/>
      <c r="AY6" s="736"/>
      <c r="AZ6" s="736"/>
      <c r="BA6" s="736"/>
      <c r="BB6" s="769"/>
      <c r="BC6" s="775"/>
      <c r="BD6" s="772"/>
      <c r="BE6" s="722"/>
      <c r="BF6" s="766"/>
    </row>
    <row r="7" spans="1:58" s="363" customFormat="1" ht="14.45" customHeight="1" thickTop="1" thickBot="1">
      <c r="A7" s="366"/>
      <c r="B7" s="367" t="s">
        <v>113</v>
      </c>
      <c r="C7" s="754"/>
      <c r="D7" s="754"/>
      <c r="E7" s="754"/>
      <c r="F7" s="764"/>
      <c r="G7" s="737"/>
      <c r="H7" s="737"/>
      <c r="I7" s="737"/>
      <c r="J7" s="737"/>
      <c r="K7" s="737"/>
      <c r="L7" s="737"/>
      <c r="M7" s="737"/>
      <c r="N7" s="737"/>
      <c r="O7" s="758"/>
      <c r="P7" s="737"/>
      <c r="Q7" s="746"/>
      <c r="R7" s="737"/>
      <c r="S7" s="737"/>
      <c r="T7" s="737"/>
      <c r="U7" s="737"/>
      <c r="V7" s="737"/>
      <c r="W7" s="737"/>
      <c r="X7" s="758"/>
      <c r="Y7" s="737"/>
      <c r="Z7" s="737"/>
      <c r="AA7" s="737"/>
      <c r="AB7" s="737"/>
      <c r="AC7" s="746"/>
      <c r="AD7" s="737"/>
      <c r="AE7" s="758"/>
      <c r="AF7" s="737"/>
      <c r="AG7" s="737"/>
      <c r="AH7" s="737"/>
      <c r="AI7" s="737"/>
      <c r="AJ7" s="737"/>
      <c r="AK7" s="761"/>
      <c r="AL7" s="743"/>
      <c r="AM7" s="737"/>
      <c r="AN7" s="737"/>
      <c r="AO7" s="737"/>
      <c r="AP7" s="758"/>
      <c r="AQ7" s="746"/>
      <c r="AR7" s="737"/>
      <c r="AS7" s="743"/>
      <c r="AT7" s="737"/>
      <c r="AU7" s="737"/>
      <c r="AV7" s="737"/>
      <c r="AW7" s="737"/>
      <c r="AX7" s="737"/>
      <c r="AY7" s="737"/>
      <c r="AZ7" s="737"/>
      <c r="BA7" s="737"/>
      <c r="BB7" s="770"/>
      <c r="BC7" s="776"/>
      <c r="BD7" s="773"/>
      <c r="BE7" s="723"/>
      <c r="BF7" s="767"/>
    </row>
    <row r="8" spans="1:58" s="363" customFormat="1" ht="15" customHeight="1" thickTop="1" thickBot="1">
      <c r="A8" s="751" t="s">
        <v>258</v>
      </c>
      <c r="B8" s="724" t="s">
        <v>158</v>
      </c>
      <c r="C8" s="754"/>
      <c r="D8" s="754"/>
      <c r="E8" s="754"/>
      <c r="F8" s="750" t="s">
        <v>83</v>
      </c>
      <c r="G8" s="740"/>
      <c r="H8" s="738" t="s">
        <v>84</v>
      </c>
      <c r="I8" s="739"/>
      <c r="J8" s="739"/>
      <c r="K8" s="740"/>
      <c r="L8" s="738" t="s">
        <v>85</v>
      </c>
      <c r="M8" s="739"/>
      <c r="N8" s="739"/>
      <c r="O8" s="740"/>
      <c r="P8" s="368"/>
      <c r="Q8" s="369"/>
      <c r="R8" s="738" t="s">
        <v>86</v>
      </c>
      <c r="S8" s="739"/>
      <c r="T8" s="739"/>
      <c r="U8" s="740"/>
      <c r="V8" s="738" t="s">
        <v>87</v>
      </c>
      <c r="W8" s="739"/>
      <c r="X8" s="740"/>
      <c r="Y8" s="738" t="s">
        <v>88</v>
      </c>
      <c r="Z8" s="739"/>
      <c r="AA8" s="739"/>
      <c r="AB8" s="740"/>
      <c r="AC8" s="369"/>
      <c r="AD8" s="738" t="s">
        <v>89</v>
      </c>
      <c r="AE8" s="739"/>
      <c r="AF8" s="739"/>
      <c r="AG8" s="739"/>
      <c r="AH8" s="740"/>
      <c r="AI8" s="738" t="s">
        <v>90</v>
      </c>
      <c r="AJ8" s="739"/>
      <c r="AK8" s="739"/>
      <c r="AL8" s="739"/>
      <c r="AM8" s="740"/>
      <c r="AN8" s="738" t="s">
        <v>92</v>
      </c>
      <c r="AO8" s="739"/>
      <c r="AP8" s="740"/>
      <c r="AQ8" s="369"/>
      <c r="AR8" s="738" t="s">
        <v>91</v>
      </c>
      <c r="AS8" s="739"/>
      <c r="AT8" s="739"/>
      <c r="AU8" s="740"/>
      <c r="AV8" s="738" t="s">
        <v>93</v>
      </c>
      <c r="AW8" s="739"/>
      <c r="AX8" s="739"/>
      <c r="AY8" s="740"/>
      <c r="AZ8" s="738" t="s">
        <v>94</v>
      </c>
      <c r="BA8" s="740"/>
      <c r="BB8" s="370"/>
      <c r="BC8" s="201"/>
      <c r="BD8" s="186" t="s">
        <v>8</v>
      </c>
      <c r="BE8" s="220"/>
      <c r="BF8" s="200"/>
    </row>
    <row r="9" spans="1:58" s="363" customFormat="1" ht="21" customHeight="1" thickTop="1" thickBot="1">
      <c r="A9" s="752"/>
      <c r="B9" s="725"/>
      <c r="C9" s="755"/>
      <c r="D9" s="755"/>
      <c r="E9" s="755"/>
      <c r="F9" s="371">
        <v>1</v>
      </c>
      <c r="G9" s="372">
        <v>2</v>
      </c>
      <c r="H9" s="372">
        <v>3</v>
      </c>
      <c r="I9" s="372">
        <v>4</v>
      </c>
      <c r="J9" s="372">
        <v>5</v>
      </c>
      <c r="K9" s="372">
        <v>6</v>
      </c>
      <c r="L9" s="372">
        <v>7</v>
      </c>
      <c r="M9" s="372">
        <v>8</v>
      </c>
      <c r="N9" s="372">
        <v>9</v>
      </c>
      <c r="O9" s="373"/>
      <c r="P9" s="372">
        <v>10</v>
      </c>
      <c r="Q9" s="374"/>
      <c r="R9" s="372">
        <v>1</v>
      </c>
      <c r="S9" s="372">
        <v>2</v>
      </c>
      <c r="T9" s="372">
        <v>3</v>
      </c>
      <c r="U9" s="372">
        <v>4</v>
      </c>
      <c r="V9" s="372">
        <v>5</v>
      </c>
      <c r="W9" s="372">
        <v>6</v>
      </c>
      <c r="X9" s="373"/>
      <c r="Y9" s="372">
        <v>7</v>
      </c>
      <c r="Z9" s="372">
        <v>8</v>
      </c>
      <c r="AA9" s="372">
        <v>9</v>
      </c>
      <c r="AB9" s="372">
        <v>10</v>
      </c>
      <c r="AC9" s="374"/>
      <c r="AD9" s="372">
        <v>1</v>
      </c>
      <c r="AE9" s="373"/>
      <c r="AF9" s="372">
        <v>2</v>
      </c>
      <c r="AG9" s="372">
        <v>3</v>
      </c>
      <c r="AH9" s="372">
        <v>4</v>
      </c>
      <c r="AI9" s="372">
        <v>5</v>
      </c>
      <c r="AJ9" s="372">
        <v>6</v>
      </c>
      <c r="AK9" s="372">
        <v>7</v>
      </c>
      <c r="AL9" s="372">
        <v>8</v>
      </c>
      <c r="AM9" s="372">
        <v>9</v>
      </c>
      <c r="AN9" s="372">
        <v>10</v>
      </c>
      <c r="AO9" s="372">
        <v>11</v>
      </c>
      <c r="AP9" s="373"/>
      <c r="AQ9" s="374"/>
      <c r="AR9" s="372">
        <v>1</v>
      </c>
      <c r="AS9" s="372">
        <v>2</v>
      </c>
      <c r="AT9" s="372">
        <v>3</v>
      </c>
      <c r="AU9" s="372">
        <v>4</v>
      </c>
      <c r="AV9" s="372">
        <v>5</v>
      </c>
      <c r="AW9" s="372">
        <v>6</v>
      </c>
      <c r="AX9" s="372">
        <v>7</v>
      </c>
      <c r="AY9" s="372">
        <v>8</v>
      </c>
      <c r="AZ9" s="372">
        <v>9</v>
      </c>
      <c r="BA9" s="372">
        <v>10</v>
      </c>
      <c r="BB9" s="375"/>
      <c r="BC9" s="202"/>
      <c r="BD9" s="187" t="s">
        <v>8</v>
      </c>
      <c r="BE9" s="220"/>
      <c r="BF9" s="200"/>
    </row>
    <row r="10" spans="1:58" ht="15" thickTop="1">
      <c r="A10" s="386" t="str">
        <f>'totaal BOL niv 2 2 jr'!B18</f>
        <v>1a Rassenkennis 1</v>
      </c>
      <c r="B10" s="143"/>
      <c r="C10" s="121"/>
      <c r="D10" s="121"/>
      <c r="E10" s="122"/>
      <c r="F10" s="407"/>
      <c r="G10" s="408"/>
      <c r="H10" s="408"/>
      <c r="I10" s="408"/>
      <c r="J10" s="408"/>
      <c r="K10" s="408"/>
      <c r="L10" s="408"/>
      <c r="M10" s="408"/>
      <c r="N10" s="408"/>
      <c r="O10" s="408"/>
      <c r="P10" s="408"/>
      <c r="Q10" s="438"/>
      <c r="R10" s="408"/>
      <c r="S10" s="408"/>
      <c r="T10" s="408"/>
      <c r="U10" s="408"/>
      <c r="V10" s="408"/>
      <c r="W10" s="408"/>
      <c r="X10" s="408"/>
      <c r="Y10" s="408"/>
      <c r="Z10" s="408"/>
      <c r="AA10" s="408"/>
      <c r="AB10" s="408"/>
      <c r="AC10" s="438"/>
      <c r="AD10" s="408"/>
      <c r="AE10" s="408"/>
      <c r="AF10" s="408"/>
      <c r="AG10" s="408"/>
      <c r="AH10" s="408"/>
      <c r="AI10" s="408"/>
      <c r="AJ10" s="408"/>
      <c r="AK10" s="408"/>
      <c r="AL10" s="408"/>
      <c r="AM10" s="408"/>
      <c r="AN10" s="408"/>
      <c r="AO10" s="408"/>
      <c r="AP10" s="408"/>
      <c r="AQ10" s="438"/>
      <c r="AR10" s="408"/>
      <c r="AS10" s="408"/>
      <c r="AT10" s="408"/>
      <c r="AU10" s="408"/>
      <c r="AV10" s="408"/>
      <c r="AW10" s="408"/>
      <c r="AX10" s="408"/>
      <c r="AY10" s="408"/>
      <c r="AZ10" s="408"/>
      <c r="BA10" s="408"/>
      <c r="BB10" s="441"/>
      <c r="BC10" s="431"/>
      <c r="BD10" s="442" t="s">
        <v>8</v>
      </c>
      <c r="BE10" s="78"/>
    </row>
    <row r="11" spans="1:58" s="4" customFormat="1">
      <c r="A11" s="120"/>
      <c r="B11" s="120"/>
      <c r="C11" s="121"/>
      <c r="D11" s="121"/>
      <c r="E11" s="122"/>
      <c r="F11" s="102"/>
      <c r="G11" s="103"/>
      <c r="H11" s="103"/>
      <c r="I11" s="103"/>
      <c r="J11" s="103"/>
      <c r="K11" s="103"/>
      <c r="L11" s="103"/>
      <c r="M11" s="103"/>
      <c r="N11" s="103"/>
      <c r="O11" s="104"/>
      <c r="P11" s="103"/>
      <c r="Q11" s="61">
        <f>SUM(F11:P11)</f>
        <v>0</v>
      </c>
      <c r="R11" s="103"/>
      <c r="S11" s="103"/>
      <c r="T11" s="103"/>
      <c r="U11" s="103"/>
      <c r="V11" s="103"/>
      <c r="W11" s="103"/>
      <c r="X11" s="104"/>
      <c r="Y11" s="103"/>
      <c r="Z11" s="103"/>
      <c r="AA11" s="103"/>
      <c r="AB11" s="103"/>
      <c r="AC11" s="61">
        <f>SUM(R11:AB11)</f>
        <v>0</v>
      </c>
      <c r="AD11" s="103"/>
      <c r="AE11" s="104"/>
      <c r="AF11" s="103"/>
      <c r="AG11" s="103"/>
      <c r="AH11" s="103"/>
      <c r="AI11" s="103"/>
      <c r="AJ11" s="103"/>
      <c r="AK11" s="103"/>
      <c r="AL11" s="103"/>
      <c r="AM11" s="103"/>
      <c r="AN11" s="103"/>
      <c r="AO11" s="103"/>
      <c r="AP11" s="104"/>
      <c r="AQ11" s="61">
        <f>SUM(AD11:AP11)</f>
        <v>0</v>
      </c>
      <c r="AR11" s="103"/>
      <c r="AS11" s="103"/>
      <c r="AT11" s="103"/>
      <c r="AU11" s="103"/>
      <c r="AV11" s="103"/>
      <c r="AW11" s="103"/>
      <c r="AX11" s="103"/>
      <c r="AY11" s="103"/>
      <c r="AZ11" s="103"/>
      <c r="BA11" s="103"/>
      <c r="BB11" s="61">
        <f>SUM(AR11:BA11)</f>
        <v>0</v>
      </c>
      <c r="BC11" s="203"/>
      <c r="BD11" s="8">
        <f>SUM(Q11+AC11+AQ11+BB11)</f>
        <v>0</v>
      </c>
      <c r="BE11" s="77"/>
      <c r="BF11" s="11"/>
    </row>
    <row r="12" spans="1:58" s="1" customFormat="1">
      <c r="A12" s="120"/>
      <c r="B12" s="120"/>
      <c r="C12" s="121"/>
      <c r="D12" s="121"/>
      <c r="E12" s="122"/>
      <c r="F12" s="102"/>
      <c r="G12" s="103"/>
      <c r="H12" s="103"/>
      <c r="I12" s="103"/>
      <c r="J12" s="103"/>
      <c r="K12" s="103"/>
      <c r="L12" s="103"/>
      <c r="M12" s="103"/>
      <c r="N12" s="103"/>
      <c r="O12" s="104"/>
      <c r="P12" s="103"/>
      <c r="Q12" s="61">
        <f t="shared" ref="Q12:Q15" si="0">SUM(F12:P12)</f>
        <v>0</v>
      </c>
      <c r="R12" s="103"/>
      <c r="S12" s="103"/>
      <c r="T12" s="103"/>
      <c r="U12" s="103"/>
      <c r="V12" s="103"/>
      <c r="W12" s="103"/>
      <c r="X12" s="104"/>
      <c r="Y12" s="103"/>
      <c r="Z12" s="103"/>
      <c r="AA12" s="103"/>
      <c r="AB12" s="103"/>
      <c r="AC12" s="61">
        <f t="shared" ref="AC12:AC15" si="1">SUM(R12:AB12)</f>
        <v>0</v>
      </c>
      <c r="AD12" s="103"/>
      <c r="AE12" s="104"/>
      <c r="AF12" s="103"/>
      <c r="AG12" s="103"/>
      <c r="AH12" s="103"/>
      <c r="AI12" s="103"/>
      <c r="AJ12" s="103"/>
      <c r="AK12" s="103"/>
      <c r="AL12" s="103"/>
      <c r="AM12" s="103"/>
      <c r="AN12" s="103"/>
      <c r="AO12" s="103"/>
      <c r="AP12" s="104"/>
      <c r="AQ12" s="61">
        <f t="shared" ref="AQ12:AQ15" si="2">SUM(AD12:AP12)</f>
        <v>0</v>
      </c>
      <c r="AR12" s="103"/>
      <c r="AS12" s="103"/>
      <c r="AT12" s="103"/>
      <c r="AU12" s="103"/>
      <c r="AV12" s="103"/>
      <c r="AW12" s="103"/>
      <c r="AX12" s="103"/>
      <c r="AY12" s="103"/>
      <c r="AZ12" s="103"/>
      <c r="BA12" s="103"/>
      <c r="BB12" s="61">
        <f t="shared" ref="BB12:BB15" si="3">SUM(AR12:BA12)</f>
        <v>0</v>
      </c>
      <c r="BC12" s="203"/>
      <c r="BD12" s="8">
        <f t="shared" ref="BD12:BD15" si="4">SUM(Q12+AC12+AQ12+BB12)</f>
        <v>0</v>
      </c>
      <c r="BE12" s="77"/>
      <c r="BF12" s="11"/>
    </row>
    <row r="13" spans="1:58" s="1" customFormat="1">
      <c r="A13" s="120"/>
      <c r="B13" s="120"/>
      <c r="C13" s="121"/>
      <c r="D13" s="121"/>
      <c r="E13" s="122"/>
      <c r="F13" s="102"/>
      <c r="G13" s="103"/>
      <c r="H13" s="103"/>
      <c r="I13" s="103"/>
      <c r="J13" s="103"/>
      <c r="K13" s="103"/>
      <c r="L13" s="103"/>
      <c r="M13" s="103"/>
      <c r="N13" s="103"/>
      <c r="O13" s="104"/>
      <c r="P13" s="103"/>
      <c r="Q13" s="61">
        <f t="shared" si="0"/>
        <v>0</v>
      </c>
      <c r="R13" s="103"/>
      <c r="S13" s="103"/>
      <c r="T13" s="103"/>
      <c r="U13" s="103"/>
      <c r="V13" s="103"/>
      <c r="W13" s="103"/>
      <c r="X13" s="104"/>
      <c r="Y13" s="103"/>
      <c r="Z13" s="103"/>
      <c r="AA13" s="103"/>
      <c r="AB13" s="103"/>
      <c r="AC13" s="61">
        <f t="shared" si="1"/>
        <v>0</v>
      </c>
      <c r="AD13" s="103"/>
      <c r="AE13" s="104"/>
      <c r="AF13" s="103"/>
      <c r="AG13" s="103"/>
      <c r="AH13" s="103"/>
      <c r="AI13" s="103"/>
      <c r="AJ13" s="103"/>
      <c r="AK13" s="103"/>
      <c r="AL13" s="103"/>
      <c r="AM13" s="103"/>
      <c r="AN13" s="103"/>
      <c r="AO13" s="103"/>
      <c r="AP13" s="104"/>
      <c r="AQ13" s="61">
        <f t="shared" si="2"/>
        <v>0</v>
      </c>
      <c r="AR13" s="103"/>
      <c r="AS13" s="103"/>
      <c r="AT13" s="103"/>
      <c r="AU13" s="103"/>
      <c r="AV13" s="103"/>
      <c r="AW13" s="103"/>
      <c r="AX13" s="103"/>
      <c r="AY13" s="103"/>
      <c r="AZ13" s="103"/>
      <c r="BA13" s="103"/>
      <c r="BB13" s="61">
        <f t="shared" si="3"/>
        <v>0</v>
      </c>
      <c r="BC13" s="203"/>
      <c r="BD13" s="8">
        <f t="shared" si="4"/>
        <v>0</v>
      </c>
      <c r="BE13" s="77"/>
      <c r="BF13" s="11"/>
    </row>
    <row r="14" spans="1:58" s="1" customFormat="1">
      <c r="A14" s="120"/>
      <c r="B14" s="120"/>
      <c r="C14" s="123"/>
      <c r="D14" s="123"/>
      <c r="E14" s="124"/>
      <c r="F14" s="102"/>
      <c r="G14" s="103"/>
      <c r="H14" s="103"/>
      <c r="I14" s="103"/>
      <c r="J14" s="103"/>
      <c r="K14" s="103"/>
      <c r="L14" s="103"/>
      <c r="M14" s="103"/>
      <c r="N14" s="103"/>
      <c r="O14" s="104"/>
      <c r="P14" s="103"/>
      <c r="Q14" s="61">
        <f t="shared" si="0"/>
        <v>0</v>
      </c>
      <c r="R14" s="103"/>
      <c r="S14" s="103"/>
      <c r="T14" s="103"/>
      <c r="U14" s="103"/>
      <c r="V14" s="103"/>
      <c r="W14" s="103"/>
      <c r="X14" s="104"/>
      <c r="Y14" s="103"/>
      <c r="Z14" s="103"/>
      <c r="AA14" s="103"/>
      <c r="AB14" s="103"/>
      <c r="AC14" s="61">
        <f t="shared" si="1"/>
        <v>0</v>
      </c>
      <c r="AD14" s="103"/>
      <c r="AE14" s="104"/>
      <c r="AF14" s="103"/>
      <c r="AG14" s="103"/>
      <c r="AH14" s="103"/>
      <c r="AI14" s="103"/>
      <c r="AJ14" s="103"/>
      <c r="AK14" s="103"/>
      <c r="AL14" s="103"/>
      <c r="AM14" s="103"/>
      <c r="AN14" s="103"/>
      <c r="AO14" s="103"/>
      <c r="AP14" s="104"/>
      <c r="AQ14" s="61">
        <f t="shared" si="2"/>
        <v>0</v>
      </c>
      <c r="AR14" s="103"/>
      <c r="AS14" s="103"/>
      <c r="AT14" s="103"/>
      <c r="AU14" s="103"/>
      <c r="AV14" s="103"/>
      <c r="AW14" s="103"/>
      <c r="AX14" s="103"/>
      <c r="AY14" s="103"/>
      <c r="AZ14" s="103"/>
      <c r="BA14" s="103"/>
      <c r="BB14" s="61">
        <f t="shared" si="3"/>
        <v>0</v>
      </c>
      <c r="BC14" s="203"/>
      <c r="BD14" s="8">
        <f t="shared" si="4"/>
        <v>0</v>
      </c>
      <c r="BE14" s="77"/>
      <c r="BF14" s="11"/>
    </row>
    <row r="15" spans="1:58" s="1" customFormat="1">
      <c r="A15" s="120"/>
      <c r="B15" s="125"/>
      <c r="C15" s="122"/>
      <c r="D15" s="122"/>
      <c r="E15" s="122"/>
      <c r="F15" s="102"/>
      <c r="G15" s="103"/>
      <c r="H15" s="103"/>
      <c r="I15" s="103"/>
      <c r="J15" s="103"/>
      <c r="K15" s="103"/>
      <c r="L15" s="103"/>
      <c r="M15" s="103"/>
      <c r="N15" s="103"/>
      <c r="O15" s="104"/>
      <c r="P15" s="103"/>
      <c r="Q15" s="61">
        <f t="shared" si="0"/>
        <v>0</v>
      </c>
      <c r="R15" s="103"/>
      <c r="S15" s="103"/>
      <c r="T15" s="103"/>
      <c r="U15" s="103"/>
      <c r="V15" s="103"/>
      <c r="W15" s="103"/>
      <c r="X15" s="104"/>
      <c r="Y15" s="103"/>
      <c r="Z15" s="103"/>
      <c r="AA15" s="103"/>
      <c r="AB15" s="103"/>
      <c r="AC15" s="61">
        <f t="shared" si="1"/>
        <v>0</v>
      </c>
      <c r="AD15" s="103"/>
      <c r="AE15" s="104"/>
      <c r="AF15" s="103"/>
      <c r="AG15" s="103"/>
      <c r="AH15" s="103"/>
      <c r="AI15" s="103"/>
      <c r="AJ15" s="103"/>
      <c r="AK15" s="103"/>
      <c r="AL15" s="103"/>
      <c r="AM15" s="103"/>
      <c r="AN15" s="103"/>
      <c r="AO15" s="103"/>
      <c r="AP15" s="104"/>
      <c r="AQ15" s="61">
        <f t="shared" si="2"/>
        <v>0</v>
      </c>
      <c r="AR15" s="103"/>
      <c r="AS15" s="103"/>
      <c r="AT15" s="103"/>
      <c r="AU15" s="103"/>
      <c r="AV15" s="103"/>
      <c r="AW15" s="103"/>
      <c r="AX15" s="103"/>
      <c r="AY15" s="103"/>
      <c r="AZ15" s="103"/>
      <c r="BA15" s="103"/>
      <c r="BB15" s="61">
        <f t="shared" si="3"/>
        <v>0</v>
      </c>
      <c r="BC15" s="203"/>
      <c r="BD15" s="8">
        <f t="shared" si="4"/>
        <v>0</v>
      </c>
      <c r="BE15" s="77"/>
      <c r="BF15" s="11"/>
    </row>
    <row r="16" spans="1:58" s="1" customFormat="1" ht="15.75" thickBot="1">
      <c r="A16" s="387" t="s">
        <v>1</v>
      </c>
      <c r="B16" s="147"/>
      <c r="C16" s="148"/>
      <c r="D16" s="148"/>
      <c r="E16" s="149"/>
      <c r="F16" s="105"/>
      <c r="G16" s="106"/>
      <c r="H16" s="106"/>
      <c r="I16" s="106"/>
      <c r="J16" s="106"/>
      <c r="K16" s="106"/>
      <c r="L16" s="106"/>
      <c r="M16" s="106"/>
      <c r="N16" s="106"/>
      <c r="O16" s="107"/>
      <c r="P16" s="106"/>
      <c r="Q16" s="62">
        <f>SUBTOTAL(9,Q11:Q15)</f>
        <v>0</v>
      </c>
      <c r="R16" s="106"/>
      <c r="S16" s="106"/>
      <c r="T16" s="106"/>
      <c r="U16" s="106"/>
      <c r="V16" s="106"/>
      <c r="W16" s="106"/>
      <c r="X16" s="107"/>
      <c r="Y16" s="106"/>
      <c r="Z16" s="106"/>
      <c r="AA16" s="106"/>
      <c r="AB16" s="106"/>
      <c r="AC16" s="62">
        <f>SUBTOTAL(9,AC11:AC15)</f>
        <v>0</v>
      </c>
      <c r="AD16" s="106"/>
      <c r="AE16" s="107"/>
      <c r="AF16" s="106"/>
      <c r="AG16" s="106"/>
      <c r="AH16" s="106"/>
      <c r="AI16" s="106"/>
      <c r="AJ16" s="106"/>
      <c r="AK16" s="106"/>
      <c r="AL16" s="106"/>
      <c r="AM16" s="106"/>
      <c r="AN16" s="106"/>
      <c r="AO16" s="106"/>
      <c r="AP16" s="107"/>
      <c r="AQ16" s="62">
        <f>SUBTOTAL(9,AQ11:AQ15)</f>
        <v>0</v>
      </c>
      <c r="AR16" s="106"/>
      <c r="AS16" s="106"/>
      <c r="AT16" s="106"/>
      <c r="AU16" s="106"/>
      <c r="AV16" s="106"/>
      <c r="AW16" s="106"/>
      <c r="AX16" s="106"/>
      <c r="AY16" s="106"/>
      <c r="AZ16" s="106"/>
      <c r="BA16" s="106"/>
      <c r="BB16" s="62">
        <f>SUBTOTAL(9,BB11:BB15)</f>
        <v>0</v>
      </c>
      <c r="BC16" s="204"/>
      <c r="BD16" s="10">
        <f>SUBTOTAL(9,BD11:BD15)</f>
        <v>0</v>
      </c>
      <c r="BE16" s="79">
        <f>'totaal BOL niv 2 2 jr'!E18</f>
        <v>0</v>
      </c>
      <c r="BF16" s="11"/>
    </row>
    <row r="17" spans="1:58" s="1" customFormat="1" ht="15" thickTop="1">
      <c r="A17" s="388" t="str">
        <f>'totaal BOL niv 2 2 jr'!B19</f>
        <v>1b Hygiene</v>
      </c>
      <c r="B17" s="152"/>
      <c r="C17" s="127"/>
      <c r="D17" s="127"/>
      <c r="E17" s="127"/>
      <c r="F17" s="411"/>
      <c r="G17" s="412"/>
      <c r="H17" s="412"/>
      <c r="I17" s="412"/>
      <c r="J17" s="412"/>
      <c r="K17" s="412"/>
      <c r="L17" s="412"/>
      <c r="M17" s="412"/>
      <c r="N17" s="412"/>
      <c r="O17" s="412"/>
      <c r="P17" s="412"/>
      <c r="Q17" s="439"/>
      <c r="R17" s="412"/>
      <c r="S17" s="412"/>
      <c r="T17" s="412"/>
      <c r="U17" s="412"/>
      <c r="V17" s="412"/>
      <c r="W17" s="412"/>
      <c r="X17" s="412"/>
      <c r="Y17" s="412"/>
      <c r="Z17" s="412"/>
      <c r="AA17" s="412"/>
      <c r="AB17" s="412"/>
      <c r="AC17" s="439"/>
      <c r="AD17" s="412"/>
      <c r="AE17" s="412"/>
      <c r="AF17" s="412"/>
      <c r="AG17" s="412"/>
      <c r="AH17" s="412"/>
      <c r="AI17" s="412"/>
      <c r="AJ17" s="412"/>
      <c r="AK17" s="412"/>
      <c r="AL17" s="412"/>
      <c r="AM17" s="412"/>
      <c r="AN17" s="412"/>
      <c r="AO17" s="412"/>
      <c r="AP17" s="412"/>
      <c r="AQ17" s="439"/>
      <c r="AR17" s="412"/>
      <c r="AS17" s="412"/>
      <c r="AT17" s="412"/>
      <c r="AU17" s="412"/>
      <c r="AV17" s="412"/>
      <c r="AW17" s="412"/>
      <c r="AX17" s="412"/>
      <c r="AY17" s="412"/>
      <c r="AZ17" s="412"/>
      <c r="BA17" s="412"/>
      <c r="BB17" s="439"/>
      <c r="BC17" s="429"/>
      <c r="BD17" s="443" t="s">
        <v>8</v>
      </c>
      <c r="BE17" s="77"/>
      <c r="BF17" s="2"/>
    </row>
    <row r="18" spans="1:58" s="1" customFormat="1">
      <c r="A18" s="120"/>
      <c r="B18" s="125"/>
      <c r="C18" s="122"/>
      <c r="D18" s="122"/>
      <c r="E18" s="122"/>
      <c r="F18" s="102"/>
      <c r="G18" s="103"/>
      <c r="H18" s="103"/>
      <c r="I18" s="103"/>
      <c r="J18" s="103"/>
      <c r="K18" s="103"/>
      <c r="L18" s="103"/>
      <c r="M18" s="103"/>
      <c r="N18" s="103"/>
      <c r="O18" s="104"/>
      <c r="P18" s="103"/>
      <c r="Q18" s="61">
        <f>SUM(F18:P18)</f>
        <v>0</v>
      </c>
      <c r="R18" s="103"/>
      <c r="S18" s="103"/>
      <c r="T18" s="103"/>
      <c r="U18" s="103"/>
      <c r="V18" s="103"/>
      <c r="W18" s="103"/>
      <c r="X18" s="104"/>
      <c r="Y18" s="103"/>
      <c r="Z18" s="103"/>
      <c r="AA18" s="103"/>
      <c r="AB18" s="103"/>
      <c r="AC18" s="61">
        <f>SUM(R18:AB18)</f>
        <v>0</v>
      </c>
      <c r="AD18" s="103"/>
      <c r="AE18" s="104"/>
      <c r="AF18" s="103"/>
      <c r="AG18" s="103"/>
      <c r="AH18" s="103"/>
      <c r="AI18" s="103"/>
      <c r="AJ18" s="103"/>
      <c r="AK18" s="103"/>
      <c r="AL18" s="103"/>
      <c r="AM18" s="103"/>
      <c r="AN18" s="103"/>
      <c r="AO18" s="103"/>
      <c r="AP18" s="104"/>
      <c r="AQ18" s="61">
        <f>SUM(AD18:AP18)</f>
        <v>0</v>
      </c>
      <c r="AR18" s="103"/>
      <c r="AS18" s="103"/>
      <c r="AT18" s="103"/>
      <c r="AU18" s="103"/>
      <c r="AV18" s="103"/>
      <c r="AW18" s="103"/>
      <c r="AX18" s="103"/>
      <c r="AY18" s="103"/>
      <c r="AZ18" s="103"/>
      <c r="BA18" s="103"/>
      <c r="BB18" s="61">
        <f>SUM(AR18:BA18)</f>
        <v>0</v>
      </c>
      <c r="BC18" s="203"/>
      <c r="BD18" s="8">
        <f t="shared" ref="BD18:BD22" si="5">SUM(Q18+AC18+AQ18+BB18)</f>
        <v>0</v>
      </c>
      <c r="BE18" s="77"/>
      <c r="BF18" s="11"/>
    </row>
    <row r="19" spans="1:58" s="1" customFormat="1">
      <c r="A19" s="120"/>
      <c r="B19" s="125"/>
      <c r="C19" s="122"/>
      <c r="D19" s="122"/>
      <c r="E19" s="122"/>
      <c r="F19" s="102"/>
      <c r="G19" s="103"/>
      <c r="H19" s="103"/>
      <c r="I19" s="103"/>
      <c r="J19" s="103"/>
      <c r="K19" s="103"/>
      <c r="L19" s="103"/>
      <c r="M19" s="103"/>
      <c r="N19" s="103"/>
      <c r="O19" s="104"/>
      <c r="P19" s="103"/>
      <c r="Q19" s="61">
        <f>SUM(F19:P19)</f>
        <v>0</v>
      </c>
      <c r="R19" s="103"/>
      <c r="S19" s="103"/>
      <c r="T19" s="103"/>
      <c r="U19" s="103"/>
      <c r="V19" s="103"/>
      <c r="W19" s="103"/>
      <c r="X19" s="104"/>
      <c r="Y19" s="103"/>
      <c r="Z19" s="103"/>
      <c r="AA19" s="103"/>
      <c r="AB19" s="103"/>
      <c r="AC19" s="61">
        <f>SUM(R19:AB19)</f>
        <v>0</v>
      </c>
      <c r="AD19" s="103"/>
      <c r="AE19" s="104"/>
      <c r="AF19" s="103"/>
      <c r="AG19" s="103"/>
      <c r="AH19" s="103"/>
      <c r="AI19" s="103"/>
      <c r="AJ19" s="103"/>
      <c r="AK19" s="103"/>
      <c r="AL19" s="103"/>
      <c r="AM19" s="103"/>
      <c r="AN19" s="103"/>
      <c r="AO19" s="103"/>
      <c r="AP19" s="104"/>
      <c r="AQ19" s="61">
        <f>SUM(AD19:AP19)</f>
        <v>0</v>
      </c>
      <c r="AR19" s="103"/>
      <c r="AS19" s="103"/>
      <c r="AT19" s="103"/>
      <c r="AU19" s="103"/>
      <c r="AV19" s="103"/>
      <c r="AW19" s="103"/>
      <c r="AX19" s="103"/>
      <c r="AY19" s="103"/>
      <c r="AZ19" s="103"/>
      <c r="BA19" s="103"/>
      <c r="BB19" s="61">
        <f>SUM(AR19:BA19)</f>
        <v>0</v>
      </c>
      <c r="BC19" s="203"/>
      <c r="BD19" s="8">
        <f t="shared" si="5"/>
        <v>0</v>
      </c>
      <c r="BE19" s="77"/>
      <c r="BF19" s="11"/>
    </row>
    <row r="20" spans="1:58" s="1" customFormat="1">
      <c r="A20" s="120"/>
      <c r="B20" s="125"/>
      <c r="C20" s="122"/>
      <c r="D20" s="122"/>
      <c r="E20" s="122"/>
      <c r="F20" s="108"/>
      <c r="G20" s="109"/>
      <c r="H20" s="109"/>
      <c r="I20" s="109"/>
      <c r="J20" s="109"/>
      <c r="K20" s="109"/>
      <c r="L20" s="109"/>
      <c r="M20" s="109"/>
      <c r="N20" s="109"/>
      <c r="O20" s="110"/>
      <c r="P20" s="109"/>
      <c r="Q20" s="61">
        <f>SUM(F20:P20)</f>
        <v>0</v>
      </c>
      <c r="R20" s="109"/>
      <c r="S20" s="109"/>
      <c r="T20" s="109"/>
      <c r="U20" s="109"/>
      <c r="V20" s="109"/>
      <c r="W20" s="109"/>
      <c r="X20" s="110"/>
      <c r="Y20" s="109"/>
      <c r="Z20" s="109"/>
      <c r="AA20" s="109"/>
      <c r="AB20" s="109"/>
      <c r="AC20" s="61">
        <f>SUM(R20:AB20)</f>
        <v>0</v>
      </c>
      <c r="AD20" s="109"/>
      <c r="AE20" s="110"/>
      <c r="AF20" s="109"/>
      <c r="AG20" s="109"/>
      <c r="AH20" s="109"/>
      <c r="AI20" s="109"/>
      <c r="AJ20" s="109"/>
      <c r="AK20" s="109"/>
      <c r="AL20" s="109"/>
      <c r="AM20" s="109"/>
      <c r="AN20" s="109"/>
      <c r="AO20" s="109"/>
      <c r="AP20" s="110"/>
      <c r="AQ20" s="61">
        <f>SUM(AD20:AP20)</f>
        <v>0</v>
      </c>
      <c r="AR20" s="109"/>
      <c r="AS20" s="109"/>
      <c r="AT20" s="109"/>
      <c r="AU20" s="109"/>
      <c r="AV20" s="109"/>
      <c r="AW20" s="109"/>
      <c r="AX20" s="109"/>
      <c r="AY20" s="109"/>
      <c r="AZ20" s="109"/>
      <c r="BA20" s="109"/>
      <c r="BB20" s="61">
        <f>SUM(AR20:BA20)</f>
        <v>0</v>
      </c>
      <c r="BC20" s="205"/>
      <c r="BD20" s="8">
        <f t="shared" si="5"/>
        <v>0</v>
      </c>
      <c r="BE20" s="77"/>
      <c r="BF20" s="11"/>
    </row>
    <row r="21" spans="1:58" s="1" customFormat="1">
      <c r="A21" s="120"/>
      <c r="B21" s="125"/>
      <c r="C21" s="122"/>
      <c r="D21" s="122"/>
      <c r="E21" s="122"/>
      <c r="F21" s="108"/>
      <c r="G21" s="109"/>
      <c r="H21" s="109"/>
      <c r="I21" s="109"/>
      <c r="J21" s="109"/>
      <c r="K21" s="109"/>
      <c r="L21" s="109"/>
      <c r="M21" s="109"/>
      <c r="N21" s="109"/>
      <c r="O21" s="110"/>
      <c r="P21" s="109"/>
      <c r="Q21" s="61">
        <f>SUM(F21:P21)</f>
        <v>0</v>
      </c>
      <c r="R21" s="109"/>
      <c r="S21" s="109"/>
      <c r="T21" s="109"/>
      <c r="U21" s="109"/>
      <c r="V21" s="109"/>
      <c r="W21" s="109"/>
      <c r="X21" s="110"/>
      <c r="Y21" s="109"/>
      <c r="Z21" s="109"/>
      <c r="AA21" s="109"/>
      <c r="AB21" s="109"/>
      <c r="AC21" s="61">
        <f>SUM(R21:AB21)</f>
        <v>0</v>
      </c>
      <c r="AD21" s="109"/>
      <c r="AE21" s="110"/>
      <c r="AF21" s="109"/>
      <c r="AG21" s="109"/>
      <c r="AH21" s="109"/>
      <c r="AI21" s="109"/>
      <c r="AJ21" s="109"/>
      <c r="AK21" s="109"/>
      <c r="AL21" s="109"/>
      <c r="AM21" s="109"/>
      <c r="AN21" s="109"/>
      <c r="AO21" s="109"/>
      <c r="AP21" s="110"/>
      <c r="AQ21" s="61">
        <f>SUM(AD21:AP21)</f>
        <v>0</v>
      </c>
      <c r="AR21" s="109"/>
      <c r="AS21" s="109"/>
      <c r="AT21" s="109"/>
      <c r="AU21" s="109"/>
      <c r="AV21" s="109"/>
      <c r="AW21" s="109"/>
      <c r="AX21" s="109"/>
      <c r="AY21" s="109"/>
      <c r="AZ21" s="109"/>
      <c r="BA21" s="109"/>
      <c r="BB21" s="61">
        <f>SUM(AR21:BA21)</f>
        <v>0</v>
      </c>
      <c r="BC21" s="205"/>
      <c r="BD21" s="8">
        <f t="shared" si="5"/>
        <v>0</v>
      </c>
      <c r="BE21" s="77"/>
      <c r="BF21" s="11"/>
    </row>
    <row r="22" spans="1:58" s="1" customFormat="1">
      <c r="A22" s="120"/>
      <c r="B22" s="125"/>
      <c r="C22" s="122"/>
      <c r="D22" s="122"/>
      <c r="E22" s="122"/>
      <c r="F22" s="108"/>
      <c r="G22" s="109"/>
      <c r="H22" s="109"/>
      <c r="I22" s="109"/>
      <c r="J22" s="109"/>
      <c r="K22" s="109"/>
      <c r="L22" s="109"/>
      <c r="M22" s="109"/>
      <c r="N22" s="109"/>
      <c r="O22" s="110"/>
      <c r="P22" s="109"/>
      <c r="Q22" s="61">
        <f>SUM(F22:P22)</f>
        <v>0</v>
      </c>
      <c r="R22" s="109"/>
      <c r="S22" s="109"/>
      <c r="T22" s="109"/>
      <c r="U22" s="109"/>
      <c r="V22" s="109"/>
      <c r="W22" s="109"/>
      <c r="X22" s="110"/>
      <c r="Y22" s="109"/>
      <c r="Z22" s="109"/>
      <c r="AA22" s="109"/>
      <c r="AB22" s="109"/>
      <c r="AC22" s="61">
        <f>SUM(R22:AB22)</f>
        <v>0</v>
      </c>
      <c r="AD22" s="109"/>
      <c r="AE22" s="110"/>
      <c r="AF22" s="109"/>
      <c r="AG22" s="109"/>
      <c r="AH22" s="109"/>
      <c r="AI22" s="109"/>
      <c r="AJ22" s="109"/>
      <c r="AK22" s="109"/>
      <c r="AL22" s="109"/>
      <c r="AM22" s="109"/>
      <c r="AN22" s="109"/>
      <c r="AO22" s="109"/>
      <c r="AP22" s="110"/>
      <c r="AQ22" s="61">
        <f>SUM(AD22:AP22)</f>
        <v>0</v>
      </c>
      <c r="AR22" s="109"/>
      <c r="AS22" s="109"/>
      <c r="AT22" s="109"/>
      <c r="AU22" s="109"/>
      <c r="AV22" s="109"/>
      <c r="AW22" s="109"/>
      <c r="AX22" s="109"/>
      <c r="AY22" s="109"/>
      <c r="AZ22" s="109"/>
      <c r="BA22" s="109"/>
      <c r="BB22" s="61">
        <f>SUM(AR22:BA22)</f>
        <v>0</v>
      </c>
      <c r="BC22" s="205"/>
      <c r="BD22" s="8">
        <f t="shared" si="5"/>
        <v>0</v>
      </c>
      <c r="BE22" s="77"/>
      <c r="BF22" s="11"/>
    </row>
    <row r="23" spans="1:58" s="1" customFormat="1" ht="15.75" thickBot="1">
      <c r="A23" s="387" t="s">
        <v>1</v>
      </c>
      <c r="B23" s="153"/>
      <c r="C23" s="154"/>
      <c r="D23" s="154"/>
      <c r="E23" s="154"/>
      <c r="F23" s="105"/>
      <c r="G23" s="106"/>
      <c r="H23" s="106"/>
      <c r="I23" s="106"/>
      <c r="J23" s="106"/>
      <c r="K23" s="106"/>
      <c r="L23" s="106"/>
      <c r="M23" s="106"/>
      <c r="N23" s="106"/>
      <c r="O23" s="107"/>
      <c r="P23" s="106"/>
      <c r="Q23" s="62">
        <f>SUBTOTAL(9,Q18:Q22)</f>
        <v>0</v>
      </c>
      <c r="R23" s="106"/>
      <c r="S23" s="106"/>
      <c r="T23" s="106"/>
      <c r="U23" s="106"/>
      <c r="V23" s="106"/>
      <c r="W23" s="106"/>
      <c r="X23" s="107"/>
      <c r="Y23" s="106"/>
      <c r="Z23" s="106"/>
      <c r="AA23" s="106"/>
      <c r="AB23" s="106"/>
      <c r="AC23" s="62">
        <f>SUBTOTAL(9,AC18:AC22)</f>
        <v>0</v>
      </c>
      <c r="AD23" s="106"/>
      <c r="AE23" s="107"/>
      <c r="AF23" s="106"/>
      <c r="AG23" s="106"/>
      <c r="AH23" s="106"/>
      <c r="AI23" s="106"/>
      <c r="AJ23" s="106"/>
      <c r="AK23" s="106"/>
      <c r="AL23" s="106"/>
      <c r="AM23" s="106"/>
      <c r="AN23" s="106"/>
      <c r="AO23" s="106"/>
      <c r="AP23" s="107"/>
      <c r="AQ23" s="62">
        <f>SUBTOTAL(9,AQ18:AQ22)</f>
        <v>0</v>
      </c>
      <c r="AR23" s="106"/>
      <c r="AS23" s="106"/>
      <c r="AT23" s="106"/>
      <c r="AU23" s="106"/>
      <c r="AV23" s="106"/>
      <c r="AW23" s="106"/>
      <c r="AX23" s="106"/>
      <c r="AY23" s="106"/>
      <c r="AZ23" s="106"/>
      <c r="BA23" s="106"/>
      <c r="BB23" s="62">
        <f>SUBTOTAL(9,BB18:BB22)</f>
        <v>0</v>
      </c>
      <c r="BC23" s="206"/>
      <c r="BD23" s="10">
        <f>SUBTOTAL(9,BD18:BD22)</f>
        <v>0</v>
      </c>
      <c r="BE23" s="79">
        <f>'totaal BOL niv 2 2 jr'!E19</f>
        <v>0</v>
      </c>
      <c r="BF23" s="11"/>
    </row>
    <row r="24" spans="1:58" s="1" customFormat="1" ht="15" thickTop="1">
      <c r="A24" s="388" t="str">
        <f>'totaal BOL niv 2 2 jr'!B20</f>
        <v>1c Voeding 1</v>
      </c>
      <c r="B24" s="152"/>
      <c r="C24" s="127"/>
      <c r="D24" s="127"/>
      <c r="E24" s="127"/>
      <c r="F24" s="411"/>
      <c r="G24" s="412"/>
      <c r="H24" s="412"/>
      <c r="I24" s="412"/>
      <c r="J24" s="412"/>
      <c r="K24" s="412"/>
      <c r="L24" s="412"/>
      <c r="M24" s="412"/>
      <c r="N24" s="412"/>
      <c r="O24" s="412"/>
      <c r="P24" s="412"/>
      <c r="Q24" s="439"/>
      <c r="R24" s="412"/>
      <c r="S24" s="412"/>
      <c r="T24" s="412"/>
      <c r="U24" s="412"/>
      <c r="V24" s="412"/>
      <c r="W24" s="412"/>
      <c r="X24" s="412"/>
      <c r="Y24" s="412"/>
      <c r="Z24" s="412"/>
      <c r="AA24" s="412"/>
      <c r="AB24" s="412"/>
      <c r="AC24" s="439"/>
      <c r="AD24" s="412"/>
      <c r="AE24" s="412"/>
      <c r="AF24" s="412"/>
      <c r="AG24" s="412"/>
      <c r="AH24" s="412"/>
      <c r="AI24" s="412"/>
      <c r="AJ24" s="412"/>
      <c r="AK24" s="412"/>
      <c r="AL24" s="412"/>
      <c r="AM24" s="412"/>
      <c r="AN24" s="412"/>
      <c r="AO24" s="412"/>
      <c r="AP24" s="412"/>
      <c r="AQ24" s="439"/>
      <c r="AR24" s="412"/>
      <c r="AS24" s="412"/>
      <c r="AT24" s="412"/>
      <c r="AU24" s="412"/>
      <c r="AV24" s="412"/>
      <c r="AW24" s="412"/>
      <c r="AX24" s="412"/>
      <c r="AY24" s="412"/>
      <c r="AZ24" s="412"/>
      <c r="BA24" s="412"/>
      <c r="BB24" s="439"/>
      <c r="BC24" s="429"/>
      <c r="BD24" s="443" t="s">
        <v>8</v>
      </c>
      <c r="BE24" s="77"/>
      <c r="BF24" s="2"/>
    </row>
    <row r="25" spans="1:58" s="1" customFormat="1">
      <c r="A25" s="120"/>
      <c r="B25" s="125"/>
      <c r="C25" s="122"/>
      <c r="D25" s="122"/>
      <c r="E25" s="122"/>
      <c r="F25" s="102"/>
      <c r="G25" s="103"/>
      <c r="H25" s="103"/>
      <c r="I25" s="103"/>
      <c r="J25" s="103"/>
      <c r="K25" s="103"/>
      <c r="L25" s="103"/>
      <c r="M25" s="103"/>
      <c r="N25" s="103"/>
      <c r="O25" s="104"/>
      <c r="P25" s="103"/>
      <c r="Q25" s="61">
        <f>SUM(F25:P25)</f>
        <v>0</v>
      </c>
      <c r="R25" s="103"/>
      <c r="S25" s="103"/>
      <c r="T25" s="103"/>
      <c r="U25" s="103"/>
      <c r="V25" s="103"/>
      <c r="W25" s="103"/>
      <c r="X25" s="104"/>
      <c r="Y25" s="103"/>
      <c r="Z25" s="103"/>
      <c r="AA25" s="103"/>
      <c r="AB25" s="103"/>
      <c r="AC25" s="61">
        <f>SUM(R25:AB25)</f>
        <v>0</v>
      </c>
      <c r="AD25" s="103"/>
      <c r="AE25" s="104"/>
      <c r="AF25" s="103"/>
      <c r="AG25" s="103"/>
      <c r="AH25" s="103"/>
      <c r="AI25" s="103"/>
      <c r="AJ25" s="103"/>
      <c r="AK25" s="103"/>
      <c r="AL25" s="103"/>
      <c r="AM25" s="103"/>
      <c r="AN25" s="103"/>
      <c r="AO25" s="103"/>
      <c r="AP25" s="104"/>
      <c r="AQ25" s="61">
        <f>SUM(AD25:AP25)</f>
        <v>0</v>
      </c>
      <c r="AR25" s="103"/>
      <c r="AS25" s="103"/>
      <c r="AT25" s="103"/>
      <c r="AU25" s="103"/>
      <c r="AV25" s="103"/>
      <c r="AW25" s="103"/>
      <c r="AX25" s="103"/>
      <c r="AY25" s="103"/>
      <c r="AZ25" s="103"/>
      <c r="BA25" s="103"/>
      <c r="BB25" s="61">
        <f>SUM(AR25:BA25)</f>
        <v>0</v>
      </c>
      <c r="BC25" s="203"/>
      <c r="BD25" s="8">
        <f t="shared" ref="BD25:BD29" si="6">SUM(Q25+AC25+AQ25+BB25)</f>
        <v>0</v>
      </c>
      <c r="BE25" s="77"/>
      <c r="BF25" s="11"/>
    </row>
    <row r="26" spans="1:58" s="1" customFormat="1">
      <c r="A26" s="120"/>
      <c r="B26" s="125"/>
      <c r="C26" s="122"/>
      <c r="D26" s="122"/>
      <c r="E26" s="122"/>
      <c r="F26" s="102"/>
      <c r="G26" s="103"/>
      <c r="H26" s="103"/>
      <c r="I26" s="103"/>
      <c r="J26" s="103"/>
      <c r="K26" s="103"/>
      <c r="L26" s="103"/>
      <c r="M26" s="103"/>
      <c r="N26" s="103"/>
      <c r="O26" s="104"/>
      <c r="P26" s="103"/>
      <c r="Q26" s="61">
        <f>SUM(F26:P26)</f>
        <v>0</v>
      </c>
      <c r="R26" s="103"/>
      <c r="S26" s="103"/>
      <c r="T26" s="103"/>
      <c r="U26" s="103"/>
      <c r="V26" s="103"/>
      <c r="W26" s="103"/>
      <c r="X26" s="104"/>
      <c r="Y26" s="103"/>
      <c r="Z26" s="103"/>
      <c r="AA26" s="103"/>
      <c r="AB26" s="103"/>
      <c r="AC26" s="61">
        <f>SUM(R26:AB26)</f>
        <v>0</v>
      </c>
      <c r="AD26" s="103"/>
      <c r="AE26" s="104"/>
      <c r="AF26" s="103"/>
      <c r="AG26" s="103"/>
      <c r="AH26" s="103"/>
      <c r="AI26" s="103"/>
      <c r="AJ26" s="103"/>
      <c r="AK26" s="103"/>
      <c r="AL26" s="103"/>
      <c r="AM26" s="103"/>
      <c r="AN26" s="103"/>
      <c r="AO26" s="103"/>
      <c r="AP26" s="104"/>
      <c r="AQ26" s="61">
        <f>SUM(AD26:AP26)</f>
        <v>0</v>
      </c>
      <c r="AR26" s="103"/>
      <c r="AS26" s="103"/>
      <c r="AT26" s="103"/>
      <c r="AU26" s="103"/>
      <c r="AV26" s="103"/>
      <c r="AW26" s="103"/>
      <c r="AX26" s="103"/>
      <c r="AY26" s="103"/>
      <c r="AZ26" s="103"/>
      <c r="BA26" s="103"/>
      <c r="BB26" s="61">
        <f>SUM(AR26:BA26)</f>
        <v>0</v>
      </c>
      <c r="BC26" s="203"/>
      <c r="BD26" s="8">
        <f t="shared" si="6"/>
        <v>0</v>
      </c>
      <c r="BE26" s="77"/>
      <c r="BF26" s="11"/>
    </row>
    <row r="27" spans="1:58" s="1" customFormat="1">
      <c r="A27" s="120"/>
      <c r="B27" s="125"/>
      <c r="C27" s="122"/>
      <c r="D27" s="122"/>
      <c r="E27" s="122"/>
      <c r="F27" s="108"/>
      <c r="G27" s="109"/>
      <c r="H27" s="109"/>
      <c r="I27" s="109"/>
      <c r="J27" s="109"/>
      <c r="K27" s="109"/>
      <c r="L27" s="109"/>
      <c r="M27" s="109"/>
      <c r="N27" s="109"/>
      <c r="O27" s="110"/>
      <c r="P27" s="109"/>
      <c r="Q27" s="61">
        <f>SUM(F27:P27)</f>
        <v>0</v>
      </c>
      <c r="R27" s="109"/>
      <c r="S27" s="109"/>
      <c r="T27" s="109"/>
      <c r="U27" s="109"/>
      <c r="V27" s="109"/>
      <c r="W27" s="109"/>
      <c r="X27" s="110"/>
      <c r="Y27" s="109"/>
      <c r="Z27" s="109"/>
      <c r="AA27" s="109"/>
      <c r="AB27" s="109"/>
      <c r="AC27" s="61">
        <f>SUM(R27:AB27)</f>
        <v>0</v>
      </c>
      <c r="AD27" s="109"/>
      <c r="AE27" s="110"/>
      <c r="AF27" s="109"/>
      <c r="AG27" s="109"/>
      <c r="AH27" s="109"/>
      <c r="AI27" s="109"/>
      <c r="AJ27" s="109"/>
      <c r="AK27" s="109"/>
      <c r="AL27" s="109"/>
      <c r="AM27" s="109"/>
      <c r="AN27" s="109"/>
      <c r="AO27" s="109"/>
      <c r="AP27" s="110"/>
      <c r="AQ27" s="61">
        <f>SUM(AD27:AP27)</f>
        <v>0</v>
      </c>
      <c r="AR27" s="109"/>
      <c r="AS27" s="109"/>
      <c r="AT27" s="109"/>
      <c r="AU27" s="109"/>
      <c r="AV27" s="109"/>
      <c r="AW27" s="109"/>
      <c r="AX27" s="109"/>
      <c r="AY27" s="109"/>
      <c r="AZ27" s="109"/>
      <c r="BA27" s="109"/>
      <c r="BB27" s="61">
        <f>SUM(AR27:BA27)</f>
        <v>0</v>
      </c>
      <c r="BC27" s="205"/>
      <c r="BD27" s="8">
        <f t="shared" si="6"/>
        <v>0</v>
      </c>
      <c r="BE27" s="77"/>
      <c r="BF27" s="11"/>
    </row>
    <row r="28" spans="1:58" s="1" customFormat="1">
      <c r="A28" s="120"/>
      <c r="B28" s="125"/>
      <c r="C28" s="122"/>
      <c r="D28" s="122"/>
      <c r="E28" s="122"/>
      <c r="F28" s="108"/>
      <c r="G28" s="109"/>
      <c r="H28" s="109"/>
      <c r="I28" s="109"/>
      <c r="J28" s="109"/>
      <c r="K28" s="109"/>
      <c r="L28" s="109"/>
      <c r="M28" s="109"/>
      <c r="N28" s="109"/>
      <c r="O28" s="110"/>
      <c r="P28" s="109"/>
      <c r="Q28" s="61">
        <f>SUM(F28:P28)</f>
        <v>0</v>
      </c>
      <c r="R28" s="109"/>
      <c r="S28" s="109"/>
      <c r="T28" s="109"/>
      <c r="U28" s="109"/>
      <c r="V28" s="109"/>
      <c r="W28" s="109"/>
      <c r="X28" s="110"/>
      <c r="Y28" s="109"/>
      <c r="Z28" s="109"/>
      <c r="AA28" s="109"/>
      <c r="AB28" s="109"/>
      <c r="AC28" s="61">
        <f>SUM(R28:AB28)</f>
        <v>0</v>
      </c>
      <c r="AD28" s="109"/>
      <c r="AE28" s="110"/>
      <c r="AF28" s="109"/>
      <c r="AG28" s="109"/>
      <c r="AH28" s="109"/>
      <c r="AI28" s="109"/>
      <c r="AJ28" s="109"/>
      <c r="AK28" s="109"/>
      <c r="AL28" s="109"/>
      <c r="AM28" s="109"/>
      <c r="AN28" s="109"/>
      <c r="AO28" s="109"/>
      <c r="AP28" s="110"/>
      <c r="AQ28" s="61">
        <f>SUM(AD28:AP28)</f>
        <v>0</v>
      </c>
      <c r="AR28" s="109"/>
      <c r="AS28" s="109"/>
      <c r="AT28" s="109"/>
      <c r="AU28" s="109"/>
      <c r="AV28" s="109"/>
      <c r="AW28" s="109"/>
      <c r="AX28" s="109"/>
      <c r="AY28" s="109"/>
      <c r="AZ28" s="109"/>
      <c r="BA28" s="109"/>
      <c r="BB28" s="61">
        <f>SUM(AR28:BA28)</f>
        <v>0</v>
      </c>
      <c r="BC28" s="205"/>
      <c r="BD28" s="8">
        <f t="shared" si="6"/>
        <v>0</v>
      </c>
      <c r="BE28" s="77"/>
      <c r="BF28" s="11"/>
    </row>
    <row r="29" spans="1:58" s="1" customFormat="1">
      <c r="A29" s="120"/>
      <c r="B29" s="125"/>
      <c r="C29" s="122"/>
      <c r="D29" s="122"/>
      <c r="E29" s="122"/>
      <c r="F29" s="108"/>
      <c r="G29" s="109"/>
      <c r="H29" s="109"/>
      <c r="I29" s="109"/>
      <c r="J29" s="109"/>
      <c r="K29" s="109"/>
      <c r="L29" s="109"/>
      <c r="M29" s="109"/>
      <c r="N29" s="109"/>
      <c r="O29" s="110"/>
      <c r="P29" s="109"/>
      <c r="Q29" s="61">
        <f>SUM(F29:P29)</f>
        <v>0</v>
      </c>
      <c r="R29" s="109"/>
      <c r="S29" s="109"/>
      <c r="T29" s="109"/>
      <c r="U29" s="109"/>
      <c r="V29" s="109"/>
      <c r="W29" s="109"/>
      <c r="X29" s="110"/>
      <c r="Y29" s="109"/>
      <c r="Z29" s="109"/>
      <c r="AA29" s="109"/>
      <c r="AB29" s="109"/>
      <c r="AC29" s="61">
        <f>SUM(R29:AB29)</f>
        <v>0</v>
      </c>
      <c r="AD29" s="109"/>
      <c r="AE29" s="110"/>
      <c r="AF29" s="109"/>
      <c r="AG29" s="109"/>
      <c r="AH29" s="109"/>
      <c r="AI29" s="109"/>
      <c r="AJ29" s="109"/>
      <c r="AK29" s="109"/>
      <c r="AL29" s="109"/>
      <c r="AM29" s="109"/>
      <c r="AN29" s="109"/>
      <c r="AO29" s="109"/>
      <c r="AP29" s="110"/>
      <c r="AQ29" s="61">
        <f>SUM(AD29:AP29)</f>
        <v>0</v>
      </c>
      <c r="AR29" s="109"/>
      <c r="AS29" s="109"/>
      <c r="AT29" s="109"/>
      <c r="AU29" s="109"/>
      <c r="AV29" s="109"/>
      <c r="AW29" s="109"/>
      <c r="AX29" s="109"/>
      <c r="AY29" s="109"/>
      <c r="AZ29" s="109"/>
      <c r="BA29" s="109"/>
      <c r="BB29" s="61">
        <f>SUM(AR29:BA29)</f>
        <v>0</v>
      </c>
      <c r="BC29" s="205"/>
      <c r="BD29" s="8">
        <f t="shared" si="6"/>
        <v>0</v>
      </c>
      <c r="BE29" s="77"/>
      <c r="BF29" s="11"/>
    </row>
    <row r="30" spans="1:58" s="1" customFormat="1" ht="15.75" thickBot="1">
      <c r="A30" s="387" t="s">
        <v>1</v>
      </c>
      <c r="B30" s="153"/>
      <c r="C30" s="154"/>
      <c r="D30" s="154"/>
      <c r="E30" s="154"/>
      <c r="F30" s="105"/>
      <c r="G30" s="106"/>
      <c r="H30" s="106"/>
      <c r="I30" s="106"/>
      <c r="J30" s="106"/>
      <c r="K30" s="106"/>
      <c r="L30" s="106"/>
      <c r="M30" s="106"/>
      <c r="N30" s="106"/>
      <c r="O30" s="107"/>
      <c r="P30" s="106"/>
      <c r="Q30" s="62">
        <f>SUBTOTAL(9,Q25:Q29)</f>
        <v>0</v>
      </c>
      <c r="R30" s="106"/>
      <c r="S30" s="106"/>
      <c r="T30" s="106"/>
      <c r="U30" s="106"/>
      <c r="V30" s="106"/>
      <c r="W30" s="106"/>
      <c r="X30" s="107"/>
      <c r="Y30" s="106"/>
      <c r="Z30" s="106"/>
      <c r="AA30" s="106"/>
      <c r="AB30" s="106"/>
      <c r="AC30" s="62">
        <f>SUBTOTAL(9,AC25:AC29)</f>
        <v>0</v>
      </c>
      <c r="AD30" s="106"/>
      <c r="AE30" s="107"/>
      <c r="AF30" s="106"/>
      <c r="AG30" s="106"/>
      <c r="AH30" s="106"/>
      <c r="AI30" s="106"/>
      <c r="AJ30" s="106"/>
      <c r="AK30" s="106"/>
      <c r="AL30" s="106"/>
      <c r="AM30" s="106"/>
      <c r="AN30" s="106"/>
      <c r="AO30" s="106"/>
      <c r="AP30" s="107"/>
      <c r="AQ30" s="62">
        <f>SUBTOTAL(9,AQ25:AQ29)</f>
        <v>0</v>
      </c>
      <c r="AR30" s="106"/>
      <c r="AS30" s="106"/>
      <c r="AT30" s="106"/>
      <c r="AU30" s="106"/>
      <c r="AV30" s="106"/>
      <c r="AW30" s="106"/>
      <c r="AX30" s="106"/>
      <c r="AY30" s="106"/>
      <c r="AZ30" s="106"/>
      <c r="BA30" s="106"/>
      <c r="BB30" s="62">
        <f>SUBTOTAL(9,BB25:BB29)</f>
        <v>0</v>
      </c>
      <c r="BC30" s="206"/>
      <c r="BD30" s="10">
        <f>SUBTOTAL(9,BD25:BD29)</f>
        <v>0</v>
      </c>
      <c r="BE30" s="79">
        <f>'totaal BOL niv 2 2 jr'!E20</f>
        <v>0</v>
      </c>
      <c r="BF30" s="11"/>
    </row>
    <row r="31" spans="1:58" s="1" customFormat="1" ht="15" thickTop="1">
      <c r="A31" s="388" t="str">
        <f>'totaal BOL niv 2 2 jr'!B21</f>
        <v>1d Huisvesting 1</v>
      </c>
      <c r="B31" s="152"/>
      <c r="C31" s="127"/>
      <c r="D31" s="127"/>
      <c r="E31" s="127"/>
      <c r="F31" s="411"/>
      <c r="G31" s="412"/>
      <c r="H31" s="412"/>
      <c r="I31" s="412"/>
      <c r="J31" s="412"/>
      <c r="K31" s="412"/>
      <c r="L31" s="412"/>
      <c r="M31" s="412"/>
      <c r="N31" s="412"/>
      <c r="O31" s="412"/>
      <c r="P31" s="412"/>
      <c r="Q31" s="439"/>
      <c r="R31" s="412"/>
      <c r="S31" s="412"/>
      <c r="T31" s="412"/>
      <c r="U31" s="412"/>
      <c r="V31" s="412"/>
      <c r="W31" s="412"/>
      <c r="X31" s="412"/>
      <c r="Y31" s="412"/>
      <c r="Z31" s="412"/>
      <c r="AA31" s="412"/>
      <c r="AB31" s="412"/>
      <c r="AC31" s="439"/>
      <c r="AD31" s="412"/>
      <c r="AE31" s="412"/>
      <c r="AF31" s="412"/>
      <c r="AG31" s="412"/>
      <c r="AH31" s="412"/>
      <c r="AI31" s="412"/>
      <c r="AJ31" s="412"/>
      <c r="AK31" s="412"/>
      <c r="AL31" s="412"/>
      <c r="AM31" s="412"/>
      <c r="AN31" s="412"/>
      <c r="AO31" s="412"/>
      <c r="AP31" s="412"/>
      <c r="AQ31" s="439"/>
      <c r="AR31" s="412"/>
      <c r="AS31" s="412"/>
      <c r="AT31" s="412"/>
      <c r="AU31" s="412"/>
      <c r="AV31" s="412"/>
      <c r="AW31" s="412"/>
      <c r="AX31" s="412"/>
      <c r="AY31" s="412"/>
      <c r="AZ31" s="412"/>
      <c r="BA31" s="412"/>
      <c r="BB31" s="439"/>
      <c r="BC31" s="429"/>
      <c r="BD31" s="443" t="s">
        <v>8</v>
      </c>
      <c r="BE31" s="77"/>
      <c r="BF31" s="2"/>
    </row>
    <row r="32" spans="1:58" s="1" customFormat="1">
      <c r="A32" s="120"/>
      <c r="B32" s="125"/>
      <c r="C32" s="122"/>
      <c r="D32" s="122"/>
      <c r="E32" s="122"/>
      <c r="F32" s="102"/>
      <c r="G32" s="103"/>
      <c r="H32" s="103"/>
      <c r="I32" s="103"/>
      <c r="J32" s="103"/>
      <c r="K32" s="103"/>
      <c r="L32" s="103"/>
      <c r="M32" s="103"/>
      <c r="N32" s="103"/>
      <c r="O32" s="104"/>
      <c r="P32" s="103"/>
      <c r="Q32" s="61">
        <f>SUM(F32:P32)</f>
        <v>0</v>
      </c>
      <c r="R32" s="103"/>
      <c r="S32" s="103"/>
      <c r="T32" s="103"/>
      <c r="U32" s="103"/>
      <c r="V32" s="103"/>
      <c r="W32" s="103"/>
      <c r="X32" s="104"/>
      <c r="Y32" s="103"/>
      <c r="Z32" s="103"/>
      <c r="AA32" s="103"/>
      <c r="AB32" s="103"/>
      <c r="AC32" s="61">
        <f>SUM(R32:AB32)</f>
        <v>0</v>
      </c>
      <c r="AD32" s="103"/>
      <c r="AE32" s="104"/>
      <c r="AF32" s="103"/>
      <c r="AG32" s="103"/>
      <c r="AH32" s="103"/>
      <c r="AI32" s="103"/>
      <c r="AJ32" s="103"/>
      <c r="AK32" s="103"/>
      <c r="AL32" s="103"/>
      <c r="AM32" s="103"/>
      <c r="AN32" s="103"/>
      <c r="AO32" s="103"/>
      <c r="AP32" s="104"/>
      <c r="AQ32" s="61">
        <f>SUM(AD32:AP32)</f>
        <v>0</v>
      </c>
      <c r="AR32" s="103"/>
      <c r="AS32" s="103"/>
      <c r="AT32" s="103"/>
      <c r="AU32" s="103"/>
      <c r="AV32" s="103"/>
      <c r="AW32" s="103"/>
      <c r="AX32" s="103"/>
      <c r="AY32" s="103"/>
      <c r="AZ32" s="103"/>
      <c r="BA32" s="103"/>
      <c r="BB32" s="61">
        <f>SUM(AR32:BA32)</f>
        <v>0</v>
      </c>
      <c r="BC32" s="203"/>
      <c r="BD32" s="8">
        <f t="shared" ref="BD32:BD36" si="7">SUM(Q32+AC32+AQ32+BB32)</f>
        <v>0</v>
      </c>
      <c r="BE32" s="77"/>
      <c r="BF32" s="11"/>
    </row>
    <row r="33" spans="1:58" s="1" customFormat="1">
      <c r="A33" s="120"/>
      <c r="B33" s="125"/>
      <c r="C33" s="122"/>
      <c r="D33" s="122"/>
      <c r="E33" s="122"/>
      <c r="F33" s="102"/>
      <c r="G33" s="103"/>
      <c r="H33" s="103"/>
      <c r="I33" s="103"/>
      <c r="J33" s="103"/>
      <c r="K33" s="103"/>
      <c r="L33" s="103"/>
      <c r="M33" s="103"/>
      <c r="N33" s="103"/>
      <c r="O33" s="104"/>
      <c r="P33" s="103"/>
      <c r="Q33" s="61">
        <f>SUM(F33:P33)</f>
        <v>0</v>
      </c>
      <c r="R33" s="103"/>
      <c r="S33" s="103"/>
      <c r="T33" s="103"/>
      <c r="U33" s="103"/>
      <c r="V33" s="103"/>
      <c r="W33" s="103"/>
      <c r="X33" s="104"/>
      <c r="Y33" s="103"/>
      <c r="Z33" s="103"/>
      <c r="AA33" s="103"/>
      <c r="AB33" s="103"/>
      <c r="AC33" s="61">
        <f>SUM(R33:AB33)</f>
        <v>0</v>
      </c>
      <c r="AD33" s="103"/>
      <c r="AE33" s="104"/>
      <c r="AF33" s="103"/>
      <c r="AG33" s="103"/>
      <c r="AH33" s="103"/>
      <c r="AI33" s="103"/>
      <c r="AJ33" s="103"/>
      <c r="AK33" s="103"/>
      <c r="AL33" s="103"/>
      <c r="AM33" s="103"/>
      <c r="AN33" s="103"/>
      <c r="AO33" s="103"/>
      <c r="AP33" s="104"/>
      <c r="AQ33" s="61">
        <f>SUM(AD33:AP33)</f>
        <v>0</v>
      </c>
      <c r="AR33" s="103"/>
      <c r="AS33" s="103"/>
      <c r="AT33" s="103"/>
      <c r="AU33" s="103"/>
      <c r="AV33" s="103"/>
      <c r="AW33" s="103"/>
      <c r="AX33" s="103"/>
      <c r="AY33" s="103"/>
      <c r="AZ33" s="103"/>
      <c r="BA33" s="103"/>
      <c r="BB33" s="61">
        <f>SUM(AR33:BA33)</f>
        <v>0</v>
      </c>
      <c r="BC33" s="203"/>
      <c r="BD33" s="8">
        <f t="shared" si="7"/>
        <v>0</v>
      </c>
      <c r="BE33" s="77"/>
      <c r="BF33" s="11"/>
    </row>
    <row r="34" spans="1:58" s="1" customFormat="1">
      <c r="A34" s="120"/>
      <c r="B34" s="125"/>
      <c r="C34" s="122"/>
      <c r="D34" s="122"/>
      <c r="E34" s="122"/>
      <c r="F34" s="108"/>
      <c r="G34" s="109"/>
      <c r="H34" s="109"/>
      <c r="I34" s="109"/>
      <c r="J34" s="109"/>
      <c r="K34" s="109"/>
      <c r="L34" s="109"/>
      <c r="M34" s="109"/>
      <c r="N34" s="109"/>
      <c r="O34" s="110"/>
      <c r="P34" s="109"/>
      <c r="Q34" s="61">
        <f>SUM(F34:P34)</f>
        <v>0</v>
      </c>
      <c r="R34" s="109"/>
      <c r="S34" s="109"/>
      <c r="T34" s="109"/>
      <c r="U34" s="109"/>
      <c r="V34" s="109"/>
      <c r="W34" s="109"/>
      <c r="X34" s="110"/>
      <c r="Y34" s="109"/>
      <c r="Z34" s="109"/>
      <c r="AA34" s="109"/>
      <c r="AB34" s="109"/>
      <c r="AC34" s="61">
        <f>SUM(R34:AB34)</f>
        <v>0</v>
      </c>
      <c r="AD34" s="109"/>
      <c r="AE34" s="110"/>
      <c r="AF34" s="109"/>
      <c r="AG34" s="109"/>
      <c r="AH34" s="109"/>
      <c r="AI34" s="109"/>
      <c r="AJ34" s="109"/>
      <c r="AK34" s="109"/>
      <c r="AL34" s="109"/>
      <c r="AM34" s="109"/>
      <c r="AN34" s="109"/>
      <c r="AO34" s="109"/>
      <c r="AP34" s="110"/>
      <c r="AQ34" s="61">
        <f>SUM(AD34:AP34)</f>
        <v>0</v>
      </c>
      <c r="AR34" s="109"/>
      <c r="AS34" s="109"/>
      <c r="AT34" s="109"/>
      <c r="AU34" s="109"/>
      <c r="AV34" s="109"/>
      <c r="AW34" s="109"/>
      <c r="AX34" s="109"/>
      <c r="AY34" s="109"/>
      <c r="AZ34" s="109"/>
      <c r="BA34" s="109"/>
      <c r="BB34" s="61">
        <f>SUM(AR34:BA34)</f>
        <v>0</v>
      </c>
      <c r="BC34" s="205"/>
      <c r="BD34" s="8">
        <f t="shared" si="7"/>
        <v>0</v>
      </c>
      <c r="BE34" s="77"/>
      <c r="BF34" s="11"/>
    </row>
    <row r="35" spans="1:58" s="1" customFormat="1">
      <c r="A35" s="120"/>
      <c r="B35" s="125"/>
      <c r="C35" s="122"/>
      <c r="D35" s="122"/>
      <c r="E35" s="122"/>
      <c r="F35" s="108"/>
      <c r="G35" s="109"/>
      <c r="H35" s="109"/>
      <c r="I35" s="109"/>
      <c r="J35" s="109"/>
      <c r="K35" s="109"/>
      <c r="L35" s="109"/>
      <c r="M35" s="109"/>
      <c r="N35" s="109"/>
      <c r="O35" s="110"/>
      <c r="P35" s="109"/>
      <c r="Q35" s="61">
        <f>SUM(F35:P35)</f>
        <v>0</v>
      </c>
      <c r="R35" s="109"/>
      <c r="S35" s="109"/>
      <c r="T35" s="109"/>
      <c r="U35" s="109"/>
      <c r="V35" s="109"/>
      <c r="W35" s="109"/>
      <c r="X35" s="110"/>
      <c r="Y35" s="109"/>
      <c r="Z35" s="109"/>
      <c r="AA35" s="109"/>
      <c r="AB35" s="109"/>
      <c r="AC35" s="61">
        <f>SUM(R35:AB35)</f>
        <v>0</v>
      </c>
      <c r="AD35" s="109"/>
      <c r="AE35" s="110"/>
      <c r="AF35" s="109"/>
      <c r="AG35" s="109"/>
      <c r="AH35" s="109"/>
      <c r="AI35" s="109"/>
      <c r="AJ35" s="109"/>
      <c r="AK35" s="109"/>
      <c r="AL35" s="109"/>
      <c r="AM35" s="109"/>
      <c r="AN35" s="109"/>
      <c r="AO35" s="109"/>
      <c r="AP35" s="110"/>
      <c r="AQ35" s="61">
        <f>SUM(AD35:AP35)</f>
        <v>0</v>
      </c>
      <c r="AR35" s="109"/>
      <c r="AS35" s="109"/>
      <c r="AT35" s="109"/>
      <c r="AU35" s="109"/>
      <c r="AV35" s="109"/>
      <c r="AW35" s="109"/>
      <c r="AX35" s="109"/>
      <c r="AY35" s="109"/>
      <c r="AZ35" s="109"/>
      <c r="BA35" s="109"/>
      <c r="BB35" s="61">
        <f>SUM(AR35:BA35)</f>
        <v>0</v>
      </c>
      <c r="BC35" s="205"/>
      <c r="BD35" s="8">
        <f t="shared" si="7"/>
        <v>0</v>
      </c>
      <c r="BE35" s="77"/>
      <c r="BF35" s="11"/>
    </row>
    <row r="36" spans="1:58" s="1" customFormat="1">
      <c r="A36" s="120"/>
      <c r="B36" s="125"/>
      <c r="C36" s="122"/>
      <c r="D36" s="122"/>
      <c r="E36" s="122"/>
      <c r="F36" s="108"/>
      <c r="G36" s="109"/>
      <c r="H36" s="109"/>
      <c r="I36" s="109"/>
      <c r="J36" s="109"/>
      <c r="K36" s="109"/>
      <c r="L36" s="109"/>
      <c r="M36" s="109"/>
      <c r="N36" s="109"/>
      <c r="O36" s="110"/>
      <c r="P36" s="109"/>
      <c r="Q36" s="61">
        <f>SUM(F36:P36)</f>
        <v>0</v>
      </c>
      <c r="R36" s="109"/>
      <c r="S36" s="109"/>
      <c r="T36" s="109"/>
      <c r="U36" s="109"/>
      <c r="V36" s="109"/>
      <c r="W36" s="109"/>
      <c r="X36" s="110"/>
      <c r="Y36" s="109"/>
      <c r="Z36" s="109"/>
      <c r="AA36" s="109"/>
      <c r="AB36" s="109"/>
      <c r="AC36" s="61">
        <f>SUM(R36:AB36)</f>
        <v>0</v>
      </c>
      <c r="AD36" s="109"/>
      <c r="AE36" s="110"/>
      <c r="AF36" s="109"/>
      <c r="AG36" s="109"/>
      <c r="AH36" s="109"/>
      <c r="AI36" s="109"/>
      <c r="AJ36" s="109"/>
      <c r="AK36" s="109"/>
      <c r="AL36" s="109"/>
      <c r="AM36" s="109"/>
      <c r="AN36" s="109"/>
      <c r="AO36" s="109"/>
      <c r="AP36" s="110"/>
      <c r="AQ36" s="61">
        <f>SUM(AD36:AP36)</f>
        <v>0</v>
      </c>
      <c r="AR36" s="109"/>
      <c r="AS36" s="109"/>
      <c r="AT36" s="109"/>
      <c r="AU36" s="109"/>
      <c r="AV36" s="109"/>
      <c r="AW36" s="109"/>
      <c r="AX36" s="109"/>
      <c r="AY36" s="109"/>
      <c r="AZ36" s="109"/>
      <c r="BA36" s="109"/>
      <c r="BB36" s="61">
        <f>SUM(AR36:BA36)</f>
        <v>0</v>
      </c>
      <c r="BC36" s="205"/>
      <c r="BD36" s="8">
        <f t="shared" si="7"/>
        <v>0</v>
      </c>
      <c r="BE36" s="77"/>
      <c r="BF36" s="11"/>
    </row>
    <row r="37" spans="1:58" s="1" customFormat="1" ht="15.75" thickBot="1">
      <c r="A37" s="387" t="s">
        <v>1</v>
      </c>
      <c r="B37" s="153"/>
      <c r="C37" s="154"/>
      <c r="D37" s="154"/>
      <c r="E37" s="154"/>
      <c r="F37" s="105"/>
      <c r="G37" s="106"/>
      <c r="H37" s="106"/>
      <c r="I37" s="106"/>
      <c r="J37" s="106"/>
      <c r="K37" s="106"/>
      <c r="L37" s="106"/>
      <c r="M37" s="106"/>
      <c r="N37" s="106"/>
      <c r="O37" s="107"/>
      <c r="P37" s="106"/>
      <c r="Q37" s="62">
        <f>SUBTOTAL(9,Q32:Q36)</f>
        <v>0</v>
      </c>
      <c r="R37" s="106"/>
      <c r="S37" s="106"/>
      <c r="T37" s="106"/>
      <c r="U37" s="106"/>
      <c r="V37" s="106"/>
      <c r="W37" s="106"/>
      <c r="X37" s="107"/>
      <c r="Y37" s="106"/>
      <c r="Z37" s="106"/>
      <c r="AA37" s="106"/>
      <c r="AB37" s="106"/>
      <c r="AC37" s="62">
        <f>SUBTOTAL(9,AC32:AC36)</f>
        <v>0</v>
      </c>
      <c r="AD37" s="106"/>
      <c r="AE37" s="107"/>
      <c r="AF37" s="106"/>
      <c r="AG37" s="106"/>
      <c r="AH37" s="106"/>
      <c r="AI37" s="106"/>
      <c r="AJ37" s="106"/>
      <c r="AK37" s="106"/>
      <c r="AL37" s="106"/>
      <c r="AM37" s="106"/>
      <c r="AN37" s="106"/>
      <c r="AO37" s="106"/>
      <c r="AP37" s="107"/>
      <c r="AQ37" s="62">
        <f>SUBTOTAL(9,AQ32:AQ36)</f>
        <v>0</v>
      </c>
      <c r="AR37" s="106"/>
      <c r="AS37" s="106"/>
      <c r="AT37" s="106"/>
      <c r="AU37" s="106"/>
      <c r="AV37" s="106"/>
      <c r="AW37" s="106"/>
      <c r="AX37" s="106"/>
      <c r="AY37" s="106"/>
      <c r="AZ37" s="106"/>
      <c r="BA37" s="106"/>
      <c r="BB37" s="62">
        <f>SUBTOTAL(9,BB32:BB36)</f>
        <v>0</v>
      </c>
      <c r="BC37" s="206"/>
      <c r="BD37" s="10">
        <f>SUBTOTAL(9,BD32:BD36)</f>
        <v>0</v>
      </c>
      <c r="BE37" s="79">
        <f>'totaal BOL niv 2 2 jr'!E21</f>
        <v>0</v>
      </c>
      <c r="BF37" s="11"/>
    </row>
    <row r="38" spans="1:58" s="1" customFormat="1" ht="15" thickTop="1">
      <c r="A38" s="388" t="str">
        <f>'totaal BOL niv 2 2 jr'!B22</f>
        <v>1e Gezondheid 1</v>
      </c>
      <c r="B38" s="152"/>
      <c r="C38" s="127"/>
      <c r="D38" s="127"/>
      <c r="E38" s="127"/>
      <c r="F38" s="411"/>
      <c r="G38" s="412"/>
      <c r="H38" s="412"/>
      <c r="I38" s="412"/>
      <c r="J38" s="412"/>
      <c r="K38" s="412"/>
      <c r="L38" s="412"/>
      <c r="M38" s="412"/>
      <c r="N38" s="412"/>
      <c r="O38" s="412"/>
      <c r="P38" s="412"/>
      <c r="Q38" s="439"/>
      <c r="R38" s="412"/>
      <c r="S38" s="412"/>
      <c r="T38" s="412"/>
      <c r="U38" s="412"/>
      <c r="V38" s="412"/>
      <c r="W38" s="412"/>
      <c r="X38" s="412"/>
      <c r="Y38" s="412"/>
      <c r="Z38" s="412"/>
      <c r="AA38" s="412"/>
      <c r="AB38" s="412"/>
      <c r="AC38" s="439"/>
      <c r="AD38" s="412"/>
      <c r="AE38" s="412"/>
      <c r="AF38" s="412"/>
      <c r="AG38" s="412"/>
      <c r="AH38" s="412"/>
      <c r="AI38" s="412"/>
      <c r="AJ38" s="412"/>
      <c r="AK38" s="412"/>
      <c r="AL38" s="412"/>
      <c r="AM38" s="412"/>
      <c r="AN38" s="412"/>
      <c r="AO38" s="412"/>
      <c r="AP38" s="412"/>
      <c r="AQ38" s="439"/>
      <c r="AR38" s="412"/>
      <c r="AS38" s="412"/>
      <c r="AT38" s="412"/>
      <c r="AU38" s="412"/>
      <c r="AV38" s="412"/>
      <c r="AW38" s="412"/>
      <c r="AX38" s="412"/>
      <c r="AY38" s="412"/>
      <c r="AZ38" s="412"/>
      <c r="BA38" s="412"/>
      <c r="BB38" s="439"/>
      <c r="BC38" s="429"/>
      <c r="BD38" s="443" t="s">
        <v>8</v>
      </c>
      <c r="BE38" s="77"/>
      <c r="BF38" s="2"/>
    </row>
    <row r="39" spans="1:58" s="1" customFormat="1">
      <c r="A39" s="120"/>
      <c r="B39" s="125"/>
      <c r="C39" s="122"/>
      <c r="D39" s="122"/>
      <c r="E39" s="122"/>
      <c r="F39" s="102"/>
      <c r="G39" s="103"/>
      <c r="H39" s="103"/>
      <c r="I39" s="103"/>
      <c r="J39" s="103"/>
      <c r="K39" s="103"/>
      <c r="L39" s="103"/>
      <c r="M39" s="103"/>
      <c r="N39" s="103"/>
      <c r="O39" s="104"/>
      <c r="P39" s="103"/>
      <c r="Q39" s="61">
        <f>SUM(F39:P39)</f>
        <v>0</v>
      </c>
      <c r="R39" s="103"/>
      <c r="S39" s="103"/>
      <c r="T39" s="103"/>
      <c r="U39" s="103"/>
      <c r="V39" s="103"/>
      <c r="W39" s="103"/>
      <c r="X39" s="104"/>
      <c r="Y39" s="103"/>
      <c r="Z39" s="103"/>
      <c r="AA39" s="103"/>
      <c r="AB39" s="103"/>
      <c r="AC39" s="61">
        <f>SUM(R39:AB39)</f>
        <v>0</v>
      </c>
      <c r="AD39" s="103"/>
      <c r="AE39" s="104"/>
      <c r="AF39" s="103"/>
      <c r="AG39" s="103"/>
      <c r="AH39" s="103"/>
      <c r="AI39" s="103"/>
      <c r="AJ39" s="103"/>
      <c r="AK39" s="103"/>
      <c r="AL39" s="103"/>
      <c r="AM39" s="103"/>
      <c r="AN39" s="103"/>
      <c r="AO39" s="103"/>
      <c r="AP39" s="104"/>
      <c r="AQ39" s="61">
        <f>SUM(AD39:AP39)</f>
        <v>0</v>
      </c>
      <c r="AR39" s="103"/>
      <c r="AS39" s="103"/>
      <c r="AT39" s="103"/>
      <c r="AU39" s="103"/>
      <c r="AV39" s="103"/>
      <c r="AW39" s="103"/>
      <c r="AX39" s="103"/>
      <c r="AY39" s="103"/>
      <c r="AZ39" s="103"/>
      <c r="BA39" s="103"/>
      <c r="BB39" s="61">
        <f>SUM(AR39:BA39)</f>
        <v>0</v>
      </c>
      <c r="BC39" s="203"/>
      <c r="BD39" s="8">
        <f t="shared" ref="BD39:BD43" si="8">SUM(Q39+AC39+AQ39+BB39)</f>
        <v>0</v>
      </c>
      <c r="BE39" s="77"/>
      <c r="BF39" s="11"/>
    </row>
    <row r="40" spans="1:58" s="1" customFormat="1">
      <c r="A40" s="120"/>
      <c r="B40" s="125"/>
      <c r="C40" s="122"/>
      <c r="D40" s="122"/>
      <c r="E40" s="122"/>
      <c r="F40" s="102"/>
      <c r="G40" s="103"/>
      <c r="H40" s="103"/>
      <c r="I40" s="103"/>
      <c r="J40" s="103"/>
      <c r="K40" s="103"/>
      <c r="L40" s="103"/>
      <c r="M40" s="103"/>
      <c r="N40" s="103"/>
      <c r="O40" s="104"/>
      <c r="P40" s="103"/>
      <c r="Q40" s="61">
        <f>SUM(F40:P40)</f>
        <v>0</v>
      </c>
      <c r="R40" s="103"/>
      <c r="S40" s="103"/>
      <c r="T40" s="103"/>
      <c r="U40" s="103"/>
      <c r="V40" s="103"/>
      <c r="W40" s="103"/>
      <c r="X40" s="104"/>
      <c r="Y40" s="103"/>
      <c r="Z40" s="103"/>
      <c r="AA40" s="103"/>
      <c r="AB40" s="103"/>
      <c r="AC40" s="61">
        <f>SUM(R40:AB40)</f>
        <v>0</v>
      </c>
      <c r="AD40" s="103"/>
      <c r="AE40" s="104"/>
      <c r="AF40" s="103"/>
      <c r="AG40" s="103"/>
      <c r="AH40" s="103"/>
      <c r="AI40" s="103"/>
      <c r="AJ40" s="103"/>
      <c r="AK40" s="103"/>
      <c r="AL40" s="103"/>
      <c r="AM40" s="103"/>
      <c r="AN40" s="103"/>
      <c r="AO40" s="103"/>
      <c r="AP40" s="104"/>
      <c r="AQ40" s="61">
        <f>SUM(AD40:AP40)</f>
        <v>0</v>
      </c>
      <c r="AR40" s="103"/>
      <c r="AS40" s="103"/>
      <c r="AT40" s="103"/>
      <c r="AU40" s="103"/>
      <c r="AV40" s="103"/>
      <c r="AW40" s="103"/>
      <c r="AX40" s="103"/>
      <c r="AY40" s="103"/>
      <c r="AZ40" s="103"/>
      <c r="BA40" s="103"/>
      <c r="BB40" s="61">
        <f>SUM(AR40:BA40)</f>
        <v>0</v>
      </c>
      <c r="BC40" s="203"/>
      <c r="BD40" s="8">
        <f t="shared" si="8"/>
        <v>0</v>
      </c>
      <c r="BE40" s="77"/>
      <c r="BF40" s="11"/>
    </row>
    <row r="41" spans="1:58" s="1" customFormat="1">
      <c r="A41" s="120"/>
      <c r="B41" s="125"/>
      <c r="C41" s="122"/>
      <c r="D41" s="122"/>
      <c r="E41" s="122"/>
      <c r="F41" s="108"/>
      <c r="G41" s="109"/>
      <c r="H41" s="109"/>
      <c r="I41" s="109"/>
      <c r="J41" s="109"/>
      <c r="K41" s="109"/>
      <c r="L41" s="109"/>
      <c r="M41" s="109"/>
      <c r="N41" s="109"/>
      <c r="O41" s="110"/>
      <c r="P41" s="109"/>
      <c r="Q41" s="61">
        <f>SUM(F41:P41)</f>
        <v>0</v>
      </c>
      <c r="R41" s="109"/>
      <c r="S41" s="109"/>
      <c r="T41" s="109"/>
      <c r="U41" s="109"/>
      <c r="V41" s="109"/>
      <c r="W41" s="109"/>
      <c r="X41" s="110"/>
      <c r="Y41" s="109"/>
      <c r="Z41" s="109"/>
      <c r="AA41" s="109"/>
      <c r="AB41" s="109"/>
      <c r="AC41" s="61">
        <f>SUM(R41:AB41)</f>
        <v>0</v>
      </c>
      <c r="AD41" s="109"/>
      <c r="AE41" s="110"/>
      <c r="AF41" s="109"/>
      <c r="AG41" s="109"/>
      <c r="AH41" s="109"/>
      <c r="AI41" s="109"/>
      <c r="AJ41" s="109"/>
      <c r="AK41" s="109"/>
      <c r="AL41" s="109"/>
      <c r="AM41" s="109"/>
      <c r="AN41" s="109"/>
      <c r="AO41" s="109"/>
      <c r="AP41" s="110"/>
      <c r="AQ41" s="61">
        <f>SUM(AD41:AP41)</f>
        <v>0</v>
      </c>
      <c r="AR41" s="109"/>
      <c r="AS41" s="109"/>
      <c r="AT41" s="109"/>
      <c r="AU41" s="109"/>
      <c r="AV41" s="109"/>
      <c r="AW41" s="109"/>
      <c r="AX41" s="109"/>
      <c r="AY41" s="109"/>
      <c r="AZ41" s="109"/>
      <c r="BA41" s="109"/>
      <c r="BB41" s="61">
        <f>SUM(AR41:BA41)</f>
        <v>0</v>
      </c>
      <c r="BC41" s="205"/>
      <c r="BD41" s="8">
        <f t="shared" si="8"/>
        <v>0</v>
      </c>
      <c r="BE41" s="77"/>
      <c r="BF41" s="11"/>
    </row>
    <row r="42" spans="1:58" s="1" customFormat="1">
      <c r="A42" s="120"/>
      <c r="B42" s="125"/>
      <c r="C42" s="122"/>
      <c r="D42" s="122"/>
      <c r="E42" s="122"/>
      <c r="F42" s="108"/>
      <c r="G42" s="109"/>
      <c r="H42" s="109"/>
      <c r="I42" s="109"/>
      <c r="J42" s="109"/>
      <c r="K42" s="109"/>
      <c r="L42" s="109"/>
      <c r="M42" s="109"/>
      <c r="N42" s="109"/>
      <c r="O42" s="110"/>
      <c r="P42" s="109"/>
      <c r="Q42" s="61">
        <f>SUM(F42:P42)</f>
        <v>0</v>
      </c>
      <c r="R42" s="109"/>
      <c r="S42" s="109"/>
      <c r="T42" s="109"/>
      <c r="U42" s="109"/>
      <c r="V42" s="109"/>
      <c r="W42" s="109"/>
      <c r="X42" s="110"/>
      <c r="Y42" s="109"/>
      <c r="Z42" s="109"/>
      <c r="AA42" s="109"/>
      <c r="AB42" s="109"/>
      <c r="AC42" s="61">
        <f>SUM(R42:AB42)</f>
        <v>0</v>
      </c>
      <c r="AD42" s="109"/>
      <c r="AE42" s="110"/>
      <c r="AF42" s="109"/>
      <c r="AG42" s="109"/>
      <c r="AH42" s="109"/>
      <c r="AI42" s="109"/>
      <c r="AJ42" s="109"/>
      <c r="AK42" s="109"/>
      <c r="AL42" s="109"/>
      <c r="AM42" s="109"/>
      <c r="AN42" s="109"/>
      <c r="AO42" s="109"/>
      <c r="AP42" s="110"/>
      <c r="AQ42" s="61">
        <f>SUM(AD42:AP42)</f>
        <v>0</v>
      </c>
      <c r="AR42" s="109"/>
      <c r="AS42" s="109"/>
      <c r="AT42" s="109"/>
      <c r="AU42" s="109"/>
      <c r="AV42" s="109"/>
      <c r="AW42" s="109"/>
      <c r="AX42" s="109"/>
      <c r="AY42" s="109"/>
      <c r="AZ42" s="109"/>
      <c r="BA42" s="109"/>
      <c r="BB42" s="61">
        <f>SUM(AR42:BA42)</f>
        <v>0</v>
      </c>
      <c r="BC42" s="205"/>
      <c r="BD42" s="8">
        <f t="shared" si="8"/>
        <v>0</v>
      </c>
      <c r="BE42" s="77"/>
      <c r="BF42" s="11"/>
    </row>
    <row r="43" spans="1:58" s="1" customFormat="1">
      <c r="A43" s="120"/>
      <c r="B43" s="125"/>
      <c r="C43" s="122"/>
      <c r="D43" s="122"/>
      <c r="E43" s="122"/>
      <c r="F43" s="108"/>
      <c r="G43" s="109"/>
      <c r="H43" s="109"/>
      <c r="I43" s="109"/>
      <c r="J43" s="109"/>
      <c r="K43" s="109"/>
      <c r="L43" s="109"/>
      <c r="M43" s="109"/>
      <c r="N43" s="109"/>
      <c r="O43" s="110"/>
      <c r="P43" s="109"/>
      <c r="Q43" s="61">
        <f>SUM(F43:P43)</f>
        <v>0</v>
      </c>
      <c r="R43" s="109"/>
      <c r="S43" s="109"/>
      <c r="T43" s="109"/>
      <c r="U43" s="109"/>
      <c r="V43" s="109"/>
      <c r="W43" s="109"/>
      <c r="X43" s="110"/>
      <c r="Y43" s="109"/>
      <c r="Z43" s="109"/>
      <c r="AA43" s="109"/>
      <c r="AB43" s="109"/>
      <c r="AC43" s="61">
        <f>SUM(R43:AB43)</f>
        <v>0</v>
      </c>
      <c r="AD43" s="109"/>
      <c r="AE43" s="110"/>
      <c r="AF43" s="109"/>
      <c r="AG43" s="109"/>
      <c r="AH43" s="109"/>
      <c r="AI43" s="109"/>
      <c r="AJ43" s="109"/>
      <c r="AK43" s="109"/>
      <c r="AL43" s="109"/>
      <c r="AM43" s="109"/>
      <c r="AN43" s="109"/>
      <c r="AO43" s="109"/>
      <c r="AP43" s="110"/>
      <c r="AQ43" s="61">
        <f>SUM(AD43:AP43)</f>
        <v>0</v>
      </c>
      <c r="AR43" s="109"/>
      <c r="AS43" s="109"/>
      <c r="AT43" s="109"/>
      <c r="AU43" s="109"/>
      <c r="AV43" s="109"/>
      <c r="AW43" s="109"/>
      <c r="AX43" s="109"/>
      <c r="AY43" s="109"/>
      <c r="AZ43" s="109"/>
      <c r="BA43" s="109"/>
      <c r="BB43" s="61">
        <f>SUM(AR43:BA43)</f>
        <v>0</v>
      </c>
      <c r="BC43" s="205"/>
      <c r="BD43" s="8">
        <f t="shared" si="8"/>
        <v>0</v>
      </c>
      <c r="BE43" s="77"/>
      <c r="BF43" s="11"/>
    </row>
    <row r="44" spans="1:58" s="1" customFormat="1" ht="15.75" thickBot="1">
      <c r="A44" s="387" t="s">
        <v>1</v>
      </c>
      <c r="B44" s="153"/>
      <c r="C44" s="154"/>
      <c r="D44" s="154"/>
      <c r="E44" s="154"/>
      <c r="F44" s="105"/>
      <c r="G44" s="106"/>
      <c r="H44" s="106"/>
      <c r="I44" s="106"/>
      <c r="J44" s="106"/>
      <c r="K44" s="106"/>
      <c r="L44" s="106"/>
      <c r="M44" s="106"/>
      <c r="N44" s="106"/>
      <c r="O44" s="107"/>
      <c r="P44" s="106"/>
      <c r="Q44" s="62">
        <f>SUBTOTAL(9,Q39:Q43)</f>
        <v>0</v>
      </c>
      <c r="R44" s="106"/>
      <c r="S44" s="106"/>
      <c r="T44" s="106"/>
      <c r="U44" s="106"/>
      <c r="V44" s="106"/>
      <c r="W44" s="106"/>
      <c r="X44" s="107"/>
      <c r="Y44" s="106"/>
      <c r="Z44" s="106"/>
      <c r="AA44" s="106"/>
      <c r="AB44" s="106"/>
      <c r="AC44" s="62">
        <f>SUBTOTAL(9,AC39:AC43)</f>
        <v>0</v>
      </c>
      <c r="AD44" s="106"/>
      <c r="AE44" s="107"/>
      <c r="AF44" s="106"/>
      <c r="AG44" s="106"/>
      <c r="AH44" s="106"/>
      <c r="AI44" s="106"/>
      <c r="AJ44" s="106"/>
      <c r="AK44" s="106"/>
      <c r="AL44" s="106"/>
      <c r="AM44" s="106"/>
      <c r="AN44" s="106"/>
      <c r="AO44" s="106"/>
      <c r="AP44" s="107"/>
      <c r="AQ44" s="62">
        <f>SUBTOTAL(9,AQ39:AQ43)</f>
        <v>0</v>
      </c>
      <c r="AR44" s="106"/>
      <c r="AS44" s="106"/>
      <c r="AT44" s="106"/>
      <c r="AU44" s="106"/>
      <c r="AV44" s="106"/>
      <c r="AW44" s="106"/>
      <c r="AX44" s="106"/>
      <c r="AY44" s="106"/>
      <c r="AZ44" s="106"/>
      <c r="BA44" s="106"/>
      <c r="BB44" s="62">
        <f>SUBTOTAL(9,BB39:BB43)</f>
        <v>0</v>
      </c>
      <c r="BC44" s="206"/>
      <c r="BD44" s="10">
        <f>SUBTOTAL(9,BD39:BD43)</f>
        <v>0</v>
      </c>
      <c r="BE44" s="79">
        <f>'totaal BOL niv 2 2 jr'!E22</f>
        <v>0</v>
      </c>
      <c r="BF44" s="11"/>
    </row>
    <row r="45" spans="1:58" s="1" customFormat="1" ht="15" thickTop="1">
      <c r="A45" s="388" t="str">
        <f>'totaal BOL niv 2 2 jr'!B23</f>
        <v>1f Gedrag en Welzijn</v>
      </c>
      <c r="B45" s="152"/>
      <c r="C45" s="127"/>
      <c r="D45" s="127"/>
      <c r="E45" s="127"/>
      <c r="F45" s="411"/>
      <c r="G45" s="412"/>
      <c r="H45" s="412"/>
      <c r="I45" s="412"/>
      <c r="J45" s="412"/>
      <c r="K45" s="412"/>
      <c r="L45" s="412"/>
      <c r="M45" s="412"/>
      <c r="N45" s="412"/>
      <c r="O45" s="412"/>
      <c r="P45" s="412"/>
      <c r="Q45" s="439"/>
      <c r="R45" s="412"/>
      <c r="S45" s="412"/>
      <c r="T45" s="412"/>
      <c r="U45" s="412"/>
      <c r="V45" s="412"/>
      <c r="W45" s="412"/>
      <c r="X45" s="412"/>
      <c r="Y45" s="412"/>
      <c r="Z45" s="412"/>
      <c r="AA45" s="412"/>
      <c r="AB45" s="412"/>
      <c r="AC45" s="439"/>
      <c r="AD45" s="412"/>
      <c r="AE45" s="412"/>
      <c r="AF45" s="412"/>
      <c r="AG45" s="412"/>
      <c r="AH45" s="412"/>
      <c r="AI45" s="412"/>
      <c r="AJ45" s="412"/>
      <c r="AK45" s="412"/>
      <c r="AL45" s="412"/>
      <c r="AM45" s="412"/>
      <c r="AN45" s="412"/>
      <c r="AO45" s="412"/>
      <c r="AP45" s="412"/>
      <c r="AQ45" s="439"/>
      <c r="AR45" s="412"/>
      <c r="AS45" s="412"/>
      <c r="AT45" s="412"/>
      <c r="AU45" s="412"/>
      <c r="AV45" s="412"/>
      <c r="AW45" s="412"/>
      <c r="AX45" s="412"/>
      <c r="AY45" s="412"/>
      <c r="AZ45" s="412"/>
      <c r="BA45" s="412"/>
      <c r="BB45" s="439"/>
      <c r="BC45" s="429"/>
      <c r="BD45" s="443" t="s">
        <v>8</v>
      </c>
      <c r="BE45" s="77"/>
      <c r="BF45" s="2"/>
    </row>
    <row r="46" spans="1:58" s="1" customFormat="1">
      <c r="A46" s="120"/>
      <c r="B46" s="125"/>
      <c r="C46" s="122"/>
      <c r="D46" s="122"/>
      <c r="E46" s="122"/>
      <c r="F46" s="102"/>
      <c r="G46" s="103"/>
      <c r="H46" s="103"/>
      <c r="I46" s="103"/>
      <c r="J46" s="103"/>
      <c r="K46" s="103"/>
      <c r="L46" s="103"/>
      <c r="M46" s="103"/>
      <c r="N46" s="103"/>
      <c r="O46" s="104"/>
      <c r="P46" s="103"/>
      <c r="Q46" s="61">
        <f>SUM(F46:P46)</f>
        <v>0</v>
      </c>
      <c r="R46" s="103"/>
      <c r="S46" s="103"/>
      <c r="T46" s="103"/>
      <c r="U46" s="103"/>
      <c r="V46" s="103"/>
      <c r="W46" s="103"/>
      <c r="X46" s="104"/>
      <c r="Y46" s="103"/>
      <c r="Z46" s="103"/>
      <c r="AA46" s="103"/>
      <c r="AB46" s="103"/>
      <c r="AC46" s="61">
        <f>SUM(R46:AB46)</f>
        <v>0</v>
      </c>
      <c r="AD46" s="103"/>
      <c r="AE46" s="104"/>
      <c r="AF46" s="103"/>
      <c r="AG46" s="103"/>
      <c r="AH46" s="103"/>
      <c r="AI46" s="103"/>
      <c r="AJ46" s="103"/>
      <c r="AK46" s="103"/>
      <c r="AL46" s="103"/>
      <c r="AM46" s="103"/>
      <c r="AN46" s="103"/>
      <c r="AO46" s="103"/>
      <c r="AP46" s="104"/>
      <c r="AQ46" s="61">
        <f>SUM(AD46:AP46)</f>
        <v>0</v>
      </c>
      <c r="AR46" s="103"/>
      <c r="AS46" s="103"/>
      <c r="AT46" s="103"/>
      <c r="AU46" s="103"/>
      <c r="AV46" s="103"/>
      <c r="AW46" s="103"/>
      <c r="AX46" s="103"/>
      <c r="AY46" s="103"/>
      <c r="AZ46" s="103"/>
      <c r="BA46" s="103"/>
      <c r="BB46" s="61">
        <f>SUM(AR46:BA46)</f>
        <v>0</v>
      </c>
      <c r="BC46" s="203"/>
      <c r="BD46" s="8">
        <f t="shared" ref="BD46:BD50" si="9">SUM(Q46+AC46+AQ46+BB46)</f>
        <v>0</v>
      </c>
      <c r="BE46" s="77"/>
      <c r="BF46" s="11"/>
    </row>
    <row r="47" spans="1:58" s="1" customFormat="1">
      <c r="A47" s="120"/>
      <c r="B47" s="125"/>
      <c r="C47" s="122"/>
      <c r="D47" s="122"/>
      <c r="E47" s="122"/>
      <c r="F47" s="102"/>
      <c r="G47" s="103"/>
      <c r="H47" s="103"/>
      <c r="I47" s="103"/>
      <c r="J47" s="103"/>
      <c r="K47" s="103"/>
      <c r="L47" s="103"/>
      <c r="M47" s="103"/>
      <c r="N47" s="103"/>
      <c r="O47" s="104"/>
      <c r="P47" s="103"/>
      <c r="Q47" s="61">
        <f>SUM(F47:P47)</f>
        <v>0</v>
      </c>
      <c r="R47" s="103"/>
      <c r="S47" s="103"/>
      <c r="T47" s="103"/>
      <c r="U47" s="103"/>
      <c r="V47" s="103"/>
      <c r="W47" s="103"/>
      <c r="X47" s="104"/>
      <c r="Y47" s="103"/>
      <c r="Z47" s="103"/>
      <c r="AA47" s="103"/>
      <c r="AB47" s="103"/>
      <c r="AC47" s="61">
        <f>SUM(R47:AB47)</f>
        <v>0</v>
      </c>
      <c r="AD47" s="103"/>
      <c r="AE47" s="104"/>
      <c r="AF47" s="103"/>
      <c r="AG47" s="103"/>
      <c r="AH47" s="103"/>
      <c r="AI47" s="103"/>
      <c r="AJ47" s="103"/>
      <c r="AK47" s="103"/>
      <c r="AL47" s="103"/>
      <c r="AM47" s="103"/>
      <c r="AN47" s="103"/>
      <c r="AO47" s="103"/>
      <c r="AP47" s="104"/>
      <c r="AQ47" s="61">
        <f>SUM(AD47:AP47)</f>
        <v>0</v>
      </c>
      <c r="AR47" s="103"/>
      <c r="AS47" s="103"/>
      <c r="AT47" s="103"/>
      <c r="AU47" s="103"/>
      <c r="AV47" s="103"/>
      <c r="AW47" s="103"/>
      <c r="AX47" s="103"/>
      <c r="AY47" s="103"/>
      <c r="AZ47" s="103"/>
      <c r="BA47" s="103"/>
      <c r="BB47" s="61">
        <f>SUM(AR47:BA47)</f>
        <v>0</v>
      </c>
      <c r="BC47" s="203"/>
      <c r="BD47" s="8">
        <f t="shared" si="9"/>
        <v>0</v>
      </c>
      <c r="BE47" s="77"/>
      <c r="BF47" s="11"/>
    </row>
    <row r="48" spans="1:58" s="1" customFormat="1">
      <c r="A48" s="120"/>
      <c r="B48" s="125"/>
      <c r="C48" s="122"/>
      <c r="D48" s="122"/>
      <c r="E48" s="122"/>
      <c r="F48" s="108"/>
      <c r="G48" s="109"/>
      <c r="H48" s="109"/>
      <c r="I48" s="109"/>
      <c r="J48" s="109"/>
      <c r="K48" s="109"/>
      <c r="L48" s="109"/>
      <c r="M48" s="109"/>
      <c r="N48" s="109"/>
      <c r="O48" s="110"/>
      <c r="P48" s="109"/>
      <c r="Q48" s="61">
        <f>SUM(F48:P48)</f>
        <v>0</v>
      </c>
      <c r="R48" s="109"/>
      <c r="S48" s="109"/>
      <c r="T48" s="109"/>
      <c r="U48" s="109"/>
      <c r="V48" s="109"/>
      <c r="W48" s="109"/>
      <c r="X48" s="110"/>
      <c r="Y48" s="109"/>
      <c r="Z48" s="109"/>
      <c r="AA48" s="109"/>
      <c r="AB48" s="109"/>
      <c r="AC48" s="61">
        <f>SUM(R48:AB48)</f>
        <v>0</v>
      </c>
      <c r="AD48" s="109"/>
      <c r="AE48" s="110"/>
      <c r="AF48" s="109"/>
      <c r="AG48" s="109"/>
      <c r="AH48" s="109"/>
      <c r="AI48" s="109"/>
      <c r="AJ48" s="109"/>
      <c r="AK48" s="109"/>
      <c r="AL48" s="109"/>
      <c r="AM48" s="109"/>
      <c r="AN48" s="109"/>
      <c r="AO48" s="109"/>
      <c r="AP48" s="110"/>
      <c r="AQ48" s="61">
        <f>SUM(AD48:AP48)</f>
        <v>0</v>
      </c>
      <c r="AR48" s="109"/>
      <c r="AS48" s="109"/>
      <c r="AT48" s="109"/>
      <c r="AU48" s="109"/>
      <c r="AV48" s="109"/>
      <c r="AW48" s="109"/>
      <c r="AX48" s="109"/>
      <c r="AY48" s="109"/>
      <c r="AZ48" s="109"/>
      <c r="BA48" s="109"/>
      <c r="BB48" s="61">
        <f>SUM(AR48:BA48)</f>
        <v>0</v>
      </c>
      <c r="BC48" s="205"/>
      <c r="BD48" s="8">
        <f t="shared" si="9"/>
        <v>0</v>
      </c>
      <c r="BE48" s="77"/>
      <c r="BF48" s="11"/>
    </row>
    <row r="49" spans="1:58" s="1" customFormat="1">
      <c r="A49" s="120"/>
      <c r="B49" s="125"/>
      <c r="C49" s="122"/>
      <c r="D49" s="122"/>
      <c r="E49" s="122"/>
      <c r="F49" s="108"/>
      <c r="G49" s="109"/>
      <c r="H49" s="109"/>
      <c r="I49" s="109"/>
      <c r="J49" s="109"/>
      <c r="K49" s="109"/>
      <c r="L49" s="109"/>
      <c r="M49" s="109"/>
      <c r="N49" s="109"/>
      <c r="O49" s="110"/>
      <c r="P49" s="109"/>
      <c r="Q49" s="61">
        <f>SUM(F49:P49)</f>
        <v>0</v>
      </c>
      <c r="R49" s="109"/>
      <c r="S49" s="109"/>
      <c r="T49" s="109"/>
      <c r="U49" s="109"/>
      <c r="V49" s="109"/>
      <c r="W49" s="109"/>
      <c r="X49" s="110"/>
      <c r="Y49" s="109"/>
      <c r="Z49" s="109"/>
      <c r="AA49" s="109"/>
      <c r="AB49" s="109"/>
      <c r="AC49" s="61">
        <f>SUM(R49:AB49)</f>
        <v>0</v>
      </c>
      <c r="AD49" s="109"/>
      <c r="AE49" s="110"/>
      <c r="AF49" s="109"/>
      <c r="AG49" s="109"/>
      <c r="AH49" s="109"/>
      <c r="AI49" s="109"/>
      <c r="AJ49" s="109"/>
      <c r="AK49" s="109"/>
      <c r="AL49" s="109"/>
      <c r="AM49" s="109"/>
      <c r="AN49" s="109"/>
      <c r="AO49" s="109"/>
      <c r="AP49" s="110"/>
      <c r="AQ49" s="61">
        <f>SUM(AD49:AP49)</f>
        <v>0</v>
      </c>
      <c r="AR49" s="109"/>
      <c r="AS49" s="109"/>
      <c r="AT49" s="109"/>
      <c r="AU49" s="109"/>
      <c r="AV49" s="109"/>
      <c r="AW49" s="109"/>
      <c r="AX49" s="109"/>
      <c r="AY49" s="109"/>
      <c r="AZ49" s="109"/>
      <c r="BA49" s="109"/>
      <c r="BB49" s="61">
        <f>SUM(AR49:BA49)</f>
        <v>0</v>
      </c>
      <c r="BC49" s="205"/>
      <c r="BD49" s="8">
        <f t="shared" si="9"/>
        <v>0</v>
      </c>
      <c r="BE49" s="77"/>
      <c r="BF49" s="11"/>
    </row>
    <row r="50" spans="1:58" s="1" customFormat="1">
      <c r="A50" s="120"/>
      <c r="B50" s="125"/>
      <c r="C50" s="122"/>
      <c r="D50" s="122"/>
      <c r="E50" s="122"/>
      <c r="F50" s="108"/>
      <c r="G50" s="109"/>
      <c r="H50" s="109"/>
      <c r="I50" s="109"/>
      <c r="J50" s="109"/>
      <c r="K50" s="109"/>
      <c r="L50" s="109"/>
      <c r="M50" s="109"/>
      <c r="N50" s="109"/>
      <c r="O50" s="110"/>
      <c r="P50" s="109"/>
      <c r="Q50" s="61">
        <f>SUM(F50:P50)</f>
        <v>0</v>
      </c>
      <c r="R50" s="109"/>
      <c r="S50" s="109"/>
      <c r="T50" s="109"/>
      <c r="U50" s="109"/>
      <c r="V50" s="109"/>
      <c r="W50" s="109"/>
      <c r="X50" s="110"/>
      <c r="Y50" s="109"/>
      <c r="Z50" s="109"/>
      <c r="AA50" s="109"/>
      <c r="AB50" s="109"/>
      <c r="AC50" s="61">
        <f>SUM(R50:AB50)</f>
        <v>0</v>
      </c>
      <c r="AD50" s="109"/>
      <c r="AE50" s="110"/>
      <c r="AF50" s="109"/>
      <c r="AG50" s="109"/>
      <c r="AH50" s="109"/>
      <c r="AI50" s="109"/>
      <c r="AJ50" s="109"/>
      <c r="AK50" s="109"/>
      <c r="AL50" s="109"/>
      <c r="AM50" s="109"/>
      <c r="AN50" s="109"/>
      <c r="AO50" s="109"/>
      <c r="AP50" s="110"/>
      <c r="AQ50" s="61">
        <f>SUM(AD50:AP50)</f>
        <v>0</v>
      </c>
      <c r="AR50" s="109"/>
      <c r="AS50" s="109"/>
      <c r="AT50" s="109"/>
      <c r="AU50" s="109"/>
      <c r="AV50" s="109"/>
      <c r="AW50" s="109"/>
      <c r="AX50" s="109"/>
      <c r="AY50" s="109"/>
      <c r="AZ50" s="109"/>
      <c r="BA50" s="109"/>
      <c r="BB50" s="61">
        <f>SUM(AR50:BA50)</f>
        <v>0</v>
      </c>
      <c r="BC50" s="205"/>
      <c r="BD50" s="8">
        <f t="shared" si="9"/>
        <v>0</v>
      </c>
      <c r="BE50" s="77"/>
      <c r="BF50" s="11"/>
    </row>
    <row r="51" spans="1:58" s="1" customFormat="1" ht="15.75" thickBot="1">
      <c r="A51" s="387" t="s">
        <v>1</v>
      </c>
      <c r="B51" s="153"/>
      <c r="C51" s="154"/>
      <c r="D51" s="154"/>
      <c r="E51" s="154"/>
      <c r="F51" s="105"/>
      <c r="G51" s="106"/>
      <c r="H51" s="106"/>
      <c r="I51" s="106"/>
      <c r="J51" s="106"/>
      <c r="K51" s="106"/>
      <c r="L51" s="106"/>
      <c r="M51" s="106"/>
      <c r="N51" s="106"/>
      <c r="O51" s="107"/>
      <c r="P51" s="106"/>
      <c r="Q51" s="62">
        <f>SUBTOTAL(9,Q46:Q50)</f>
        <v>0</v>
      </c>
      <c r="R51" s="106"/>
      <c r="S51" s="106"/>
      <c r="T51" s="106"/>
      <c r="U51" s="106"/>
      <c r="V51" s="106"/>
      <c r="W51" s="106"/>
      <c r="X51" s="107"/>
      <c r="Y51" s="106"/>
      <c r="Z51" s="106"/>
      <c r="AA51" s="106"/>
      <c r="AB51" s="106"/>
      <c r="AC51" s="62">
        <f>SUBTOTAL(9,AC46:AC50)</f>
        <v>0</v>
      </c>
      <c r="AD51" s="106"/>
      <c r="AE51" s="107"/>
      <c r="AF51" s="106"/>
      <c r="AG51" s="106"/>
      <c r="AH51" s="106"/>
      <c r="AI51" s="106"/>
      <c r="AJ51" s="106"/>
      <c r="AK51" s="106"/>
      <c r="AL51" s="106"/>
      <c r="AM51" s="106"/>
      <c r="AN51" s="106"/>
      <c r="AO51" s="106"/>
      <c r="AP51" s="107"/>
      <c r="AQ51" s="62">
        <f>SUBTOTAL(9,AQ46:AQ50)</f>
        <v>0</v>
      </c>
      <c r="AR51" s="106"/>
      <c r="AS51" s="106"/>
      <c r="AT51" s="106"/>
      <c r="AU51" s="106"/>
      <c r="AV51" s="106"/>
      <c r="AW51" s="106"/>
      <c r="AX51" s="106"/>
      <c r="AY51" s="106"/>
      <c r="AZ51" s="106"/>
      <c r="BA51" s="106"/>
      <c r="BB51" s="62">
        <f>SUBTOTAL(9,BB46:BB50)</f>
        <v>0</v>
      </c>
      <c r="BC51" s="206"/>
      <c r="BD51" s="10">
        <f>SUBTOTAL(9,BD46:BD50)</f>
        <v>0</v>
      </c>
      <c r="BE51" s="79">
        <f>'totaal BOL niv 2 2 jr'!E23</f>
        <v>0</v>
      </c>
      <c r="BF51" s="11"/>
    </row>
    <row r="52" spans="1:58" s="1" customFormat="1" ht="15" thickTop="1">
      <c r="A52" s="388" t="str">
        <f>'totaal BOL niv 2 2 jr'!B24</f>
        <v>1g Techniek</v>
      </c>
      <c r="B52" s="152"/>
      <c r="C52" s="127"/>
      <c r="D52" s="127"/>
      <c r="E52" s="127"/>
      <c r="F52" s="411"/>
      <c r="G52" s="412"/>
      <c r="H52" s="412"/>
      <c r="I52" s="412"/>
      <c r="J52" s="412"/>
      <c r="K52" s="412"/>
      <c r="L52" s="412"/>
      <c r="M52" s="412"/>
      <c r="N52" s="412"/>
      <c r="O52" s="412"/>
      <c r="P52" s="412"/>
      <c r="Q52" s="439"/>
      <c r="R52" s="412"/>
      <c r="S52" s="412"/>
      <c r="T52" s="412"/>
      <c r="U52" s="412"/>
      <c r="V52" s="412"/>
      <c r="W52" s="412"/>
      <c r="X52" s="412"/>
      <c r="Y52" s="412"/>
      <c r="Z52" s="412"/>
      <c r="AA52" s="412"/>
      <c r="AB52" s="412"/>
      <c r="AC52" s="439"/>
      <c r="AD52" s="412"/>
      <c r="AE52" s="412"/>
      <c r="AF52" s="412"/>
      <c r="AG52" s="412"/>
      <c r="AH52" s="412"/>
      <c r="AI52" s="412"/>
      <c r="AJ52" s="412"/>
      <c r="AK52" s="412"/>
      <c r="AL52" s="412"/>
      <c r="AM52" s="412"/>
      <c r="AN52" s="412"/>
      <c r="AO52" s="412"/>
      <c r="AP52" s="412"/>
      <c r="AQ52" s="439"/>
      <c r="AR52" s="412"/>
      <c r="AS52" s="412"/>
      <c r="AT52" s="412"/>
      <c r="AU52" s="412"/>
      <c r="AV52" s="412"/>
      <c r="AW52" s="412"/>
      <c r="AX52" s="412"/>
      <c r="AY52" s="412"/>
      <c r="AZ52" s="412"/>
      <c r="BA52" s="412"/>
      <c r="BB52" s="439"/>
      <c r="BC52" s="429"/>
      <c r="BD52" s="443" t="s">
        <v>8</v>
      </c>
      <c r="BE52" s="77"/>
      <c r="BF52" s="2"/>
    </row>
    <row r="53" spans="1:58" s="1" customFormat="1">
      <c r="A53" s="120"/>
      <c r="B53" s="125"/>
      <c r="C53" s="122"/>
      <c r="D53" s="122"/>
      <c r="E53" s="122"/>
      <c r="F53" s="102"/>
      <c r="G53" s="103"/>
      <c r="H53" s="103"/>
      <c r="I53" s="103"/>
      <c r="J53" s="103"/>
      <c r="K53" s="103"/>
      <c r="L53" s="103"/>
      <c r="M53" s="103"/>
      <c r="N53" s="103"/>
      <c r="O53" s="104"/>
      <c r="P53" s="103"/>
      <c r="Q53" s="61">
        <f>SUM(F53:P53)</f>
        <v>0</v>
      </c>
      <c r="R53" s="103"/>
      <c r="S53" s="103"/>
      <c r="T53" s="103"/>
      <c r="U53" s="103"/>
      <c r="V53" s="103"/>
      <c r="W53" s="103"/>
      <c r="X53" s="104"/>
      <c r="Y53" s="103"/>
      <c r="Z53" s="103"/>
      <c r="AA53" s="103"/>
      <c r="AB53" s="103"/>
      <c r="AC53" s="61">
        <f>SUM(R53:AB53)</f>
        <v>0</v>
      </c>
      <c r="AD53" s="103"/>
      <c r="AE53" s="104"/>
      <c r="AF53" s="103"/>
      <c r="AG53" s="103"/>
      <c r="AH53" s="103"/>
      <c r="AI53" s="103"/>
      <c r="AJ53" s="103"/>
      <c r="AK53" s="103"/>
      <c r="AL53" s="103"/>
      <c r="AM53" s="103"/>
      <c r="AN53" s="103"/>
      <c r="AO53" s="103"/>
      <c r="AP53" s="104"/>
      <c r="AQ53" s="61">
        <f>SUM(AD53:AP53)</f>
        <v>0</v>
      </c>
      <c r="AR53" s="103"/>
      <c r="AS53" s="103"/>
      <c r="AT53" s="103"/>
      <c r="AU53" s="103"/>
      <c r="AV53" s="103"/>
      <c r="AW53" s="103"/>
      <c r="AX53" s="103"/>
      <c r="AY53" s="103"/>
      <c r="AZ53" s="103"/>
      <c r="BA53" s="103"/>
      <c r="BB53" s="61">
        <f>SUM(AR53:BA53)</f>
        <v>0</v>
      </c>
      <c r="BC53" s="203"/>
      <c r="BD53" s="8">
        <f t="shared" ref="BD53:BD57" si="10">SUM(Q53+AC53+AQ53+BB53)</f>
        <v>0</v>
      </c>
      <c r="BE53" s="77"/>
      <c r="BF53" s="11"/>
    </row>
    <row r="54" spans="1:58" s="1" customFormat="1">
      <c r="A54" s="120"/>
      <c r="B54" s="125"/>
      <c r="C54" s="122"/>
      <c r="D54" s="122"/>
      <c r="E54" s="122"/>
      <c r="F54" s="102"/>
      <c r="G54" s="103"/>
      <c r="H54" s="103"/>
      <c r="I54" s="103"/>
      <c r="J54" s="103"/>
      <c r="K54" s="103"/>
      <c r="L54" s="103"/>
      <c r="M54" s="103"/>
      <c r="N54" s="103"/>
      <c r="O54" s="104"/>
      <c r="P54" s="103"/>
      <c r="Q54" s="61">
        <f>SUM(F54:P54)</f>
        <v>0</v>
      </c>
      <c r="R54" s="103"/>
      <c r="S54" s="103"/>
      <c r="T54" s="103"/>
      <c r="U54" s="103"/>
      <c r="V54" s="103"/>
      <c r="W54" s="103"/>
      <c r="X54" s="104"/>
      <c r="Y54" s="103"/>
      <c r="Z54" s="103"/>
      <c r="AA54" s="103"/>
      <c r="AB54" s="103"/>
      <c r="AC54" s="61">
        <f>SUM(R54:AB54)</f>
        <v>0</v>
      </c>
      <c r="AD54" s="103"/>
      <c r="AE54" s="104"/>
      <c r="AF54" s="103"/>
      <c r="AG54" s="103"/>
      <c r="AH54" s="103"/>
      <c r="AI54" s="103"/>
      <c r="AJ54" s="103"/>
      <c r="AK54" s="103"/>
      <c r="AL54" s="103"/>
      <c r="AM54" s="103"/>
      <c r="AN54" s="103"/>
      <c r="AO54" s="103"/>
      <c r="AP54" s="104"/>
      <c r="AQ54" s="61">
        <f>SUM(AD54:AP54)</f>
        <v>0</v>
      </c>
      <c r="AR54" s="103"/>
      <c r="AS54" s="103"/>
      <c r="AT54" s="103"/>
      <c r="AU54" s="103"/>
      <c r="AV54" s="103"/>
      <c r="AW54" s="103"/>
      <c r="AX54" s="103"/>
      <c r="AY54" s="103"/>
      <c r="AZ54" s="103"/>
      <c r="BA54" s="103"/>
      <c r="BB54" s="61">
        <f>SUM(AR54:BA54)</f>
        <v>0</v>
      </c>
      <c r="BC54" s="203"/>
      <c r="BD54" s="8">
        <f t="shared" si="10"/>
        <v>0</v>
      </c>
      <c r="BE54" s="77"/>
      <c r="BF54" s="11"/>
    </row>
    <row r="55" spans="1:58" s="1" customFormat="1">
      <c r="A55" s="120"/>
      <c r="B55" s="125"/>
      <c r="C55" s="122"/>
      <c r="D55" s="122"/>
      <c r="E55" s="122"/>
      <c r="F55" s="108"/>
      <c r="G55" s="109"/>
      <c r="H55" s="109"/>
      <c r="I55" s="109"/>
      <c r="J55" s="109"/>
      <c r="K55" s="109"/>
      <c r="L55" s="109"/>
      <c r="M55" s="109"/>
      <c r="N55" s="109"/>
      <c r="O55" s="110"/>
      <c r="P55" s="109"/>
      <c r="Q55" s="61">
        <f>SUM(F55:P55)</f>
        <v>0</v>
      </c>
      <c r="R55" s="109"/>
      <c r="S55" s="109"/>
      <c r="T55" s="109"/>
      <c r="U55" s="109"/>
      <c r="V55" s="109"/>
      <c r="W55" s="109"/>
      <c r="X55" s="110"/>
      <c r="Y55" s="109"/>
      <c r="Z55" s="109"/>
      <c r="AA55" s="109"/>
      <c r="AB55" s="109"/>
      <c r="AC55" s="61">
        <f>SUM(R55:AB55)</f>
        <v>0</v>
      </c>
      <c r="AD55" s="109"/>
      <c r="AE55" s="110"/>
      <c r="AF55" s="109"/>
      <c r="AG55" s="109"/>
      <c r="AH55" s="109"/>
      <c r="AI55" s="109"/>
      <c r="AJ55" s="109"/>
      <c r="AK55" s="109"/>
      <c r="AL55" s="109"/>
      <c r="AM55" s="109"/>
      <c r="AN55" s="109"/>
      <c r="AO55" s="109"/>
      <c r="AP55" s="110"/>
      <c r="AQ55" s="61">
        <f>SUM(AD55:AP55)</f>
        <v>0</v>
      </c>
      <c r="AR55" s="109"/>
      <c r="AS55" s="109"/>
      <c r="AT55" s="109"/>
      <c r="AU55" s="109"/>
      <c r="AV55" s="109"/>
      <c r="AW55" s="109"/>
      <c r="AX55" s="109"/>
      <c r="AY55" s="109"/>
      <c r="AZ55" s="109"/>
      <c r="BA55" s="109"/>
      <c r="BB55" s="61">
        <f>SUM(AR55:BA55)</f>
        <v>0</v>
      </c>
      <c r="BC55" s="205"/>
      <c r="BD55" s="8">
        <f t="shared" si="10"/>
        <v>0</v>
      </c>
      <c r="BE55" s="77"/>
      <c r="BF55" s="11"/>
    </row>
    <row r="56" spans="1:58" s="1" customFormat="1">
      <c r="A56" s="120"/>
      <c r="B56" s="125"/>
      <c r="C56" s="122"/>
      <c r="D56" s="122"/>
      <c r="E56" s="122"/>
      <c r="F56" s="108"/>
      <c r="G56" s="109"/>
      <c r="H56" s="109"/>
      <c r="I56" s="109"/>
      <c r="J56" s="109"/>
      <c r="K56" s="109"/>
      <c r="L56" s="109"/>
      <c r="M56" s="109"/>
      <c r="N56" s="109"/>
      <c r="O56" s="110"/>
      <c r="P56" s="109"/>
      <c r="Q56" s="61">
        <f>SUM(F56:P56)</f>
        <v>0</v>
      </c>
      <c r="R56" s="109"/>
      <c r="S56" s="109"/>
      <c r="T56" s="109"/>
      <c r="U56" s="109"/>
      <c r="V56" s="109"/>
      <c r="W56" s="109"/>
      <c r="X56" s="110"/>
      <c r="Y56" s="109"/>
      <c r="Z56" s="109"/>
      <c r="AA56" s="109"/>
      <c r="AB56" s="109"/>
      <c r="AC56" s="61">
        <f>SUM(R56:AB56)</f>
        <v>0</v>
      </c>
      <c r="AD56" s="109"/>
      <c r="AE56" s="110"/>
      <c r="AF56" s="109"/>
      <c r="AG56" s="109"/>
      <c r="AH56" s="109"/>
      <c r="AI56" s="109"/>
      <c r="AJ56" s="109"/>
      <c r="AK56" s="109"/>
      <c r="AL56" s="109"/>
      <c r="AM56" s="109"/>
      <c r="AN56" s="109"/>
      <c r="AO56" s="109"/>
      <c r="AP56" s="110"/>
      <c r="AQ56" s="61">
        <f>SUM(AD56:AP56)</f>
        <v>0</v>
      </c>
      <c r="AR56" s="109"/>
      <c r="AS56" s="109"/>
      <c r="AT56" s="109"/>
      <c r="AU56" s="109"/>
      <c r="AV56" s="109"/>
      <c r="AW56" s="109"/>
      <c r="AX56" s="109"/>
      <c r="AY56" s="109"/>
      <c r="AZ56" s="109"/>
      <c r="BA56" s="109"/>
      <c r="BB56" s="61">
        <f>SUM(AR56:BA56)</f>
        <v>0</v>
      </c>
      <c r="BC56" s="205"/>
      <c r="BD56" s="8">
        <f t="shared" si="10"/>
        <v>0</v>
      </c>
      <c r="BE56" s="77"/>
      <c r="BF56" s="11"/>
    </row>
    <row r="57" spans="1:58" s="1" customFormat="1">
      <c r="A57" s="120"/>
      <c r="B57" s="125"/>
      <c r="C57" s="122"/>
      <c r="D57" s="122"/>
      <c r="E57" s="122"/>
      <c r="F57" s="108"/>
      <c r="G57" s="109"/>
      <c r="H57" s="109"/>
      <c r="I57" s="109"/>
      <c r="J57" s="109"/>
      <c r="K57" s="109"/>
      <c r="L57" s="109"/>
      <c r="M57" s="109"/>
      <c r="N57" s="109"/>
      <c r="O57" s="110"/>
      <c r="P57" s="109"/>
      <c r="Q57" s="61">
        <f>SUM(F57:P57)</f>
        <v>0</v>
      </c>
      <c r="R57" s="109"/>
      <c r="S57" s="109"/>
      <c r="T57" s="109"/>
      <c r="U57" s="109"/>
      <c r="V57" s="109"/>
      <c r="W57" s="109"/>
      <c r="X57" s="110"/>
      <c r="Y57" s="109"/>
      <c r="Z57" s="109"/>
      <c r="AA57" s="109"/>
      <c r="AB57" s="109"/>
      <c r="AC57" s="61">
        <f>SUM(R57:AB57)</f>
        <v>0</v>
      </c>
      <c r="AD57" s="109"/>
      <c r="AE57" s="110"/>
      <c r="AF57" s="109"/>
      <c r="AG57" s="109"/>
      <c r="AH57" s="109"/>
      <c r="AI57" s="109"/>
      <c r="AJ57" s="109"/>
      <c r="AK57" s="109"/>
      <c r="AL57" s="109"/>
      <c r="AM57" s="109"/>
      <c r="AN57" s="109"/>
      <c r="AO57" s="109"/>
      <c r="AP57" s="110"/>
      <c r="AQ57" s="61">
        <f>SUM(AD57:AP57)</f>
        <v>0</v>
      </c>
      <c r="AR57" s="109"/>
      <c r="AS57" s="109"/>
      <c r="AT57" s="109"/>
      <c r="AU57" s="109"/>
      <c r="AV57" s="109"/>
      <c r="AW57" s="109"/>
      <c r="AX57" s="109"/>
      <c r="AY57" s="109"/>
      <c r="AZ57" s="109"/>
      <c r="BA57" s="109"/>
      <c r="BB57" s="61">
        <f>SUM(AR57:BA57)</f>
        <v>0</v>
      </c>
      <c r="BC57" s="205"/>
      <c r="BD57" s="8">
        <f t="shared" si="10"/>
        <v>0</v>
      </c>
      <c r="BE57" s="77"/>
      <c r="BF57" s="11"/>
    </row>
    <row r="58" spans="1:58" s="1" customFormat="1" ht="15.75" thickBot="1">
      <c r="A58" s="387" t="s">
        <v>1</v>
      </c>
      <c r="B58" s="153"/>
      <c r="C58" s="154"/>
      <c r="D58" s="154"/>
      <c r="E58" s="154"/>
      <c r="F58" s="105"/>
      <c r="G58" s="106"/>
      <c r="H58" s="106"/>
      <c r="I58" s="106"/>
      <c r="J58" s="106"/>
      <c r="K58" s="106"/>
      <c r="L58" s="106"/>
      <c r="M58" s="106"/>
      <c r="N58" s="106"/>
      <c r="O58" s="107"/>
      <c r="P58" s="106"/>
      <c r="Q58" s="62">
        <f>SUBTOTAL(9,Q53:Q57)</f>
        <v>0</v>
      </c>
      <c r="R58" s="106"/>
      <c r="S58" s="106"/>
      <c r="T58" s="106"/>
      <c r="U58" s="106"/>
      <c r="V58" s="106"/>
      <c r="W58" s="106"/>
      <c r="X58" s="107"/>
      <c r="Y58" s="106"/>
      <c r="Z58" s="106"/>
      <c r="AA58" s="106"/>
      <c r="AB58" s="106"/>
      <c r="AC58" s="62">
        <f>SUBTOTAL(9,AC53:AC57)</f>
        <v>0</v>
      </c>
      <c r="AD58" s="106"/>
      <c r="AE58" s="107"/>
      <c r="AF58" s="106"/>
      <c r="AG58" s="106"/>
      <c r="AH58" s="106"/>
      <c r="AI58" s="106"/>
      <c r="AJ58" s="106"/>
      <c r="AK58" s="106"/>
      <c r="AL58" s="106"/>
      <c r="AM58" s="106"/>
      <c r="AN58" s="106"/>
      <c r="AO58" s="106"/>
      <c r="AP58" s="107"/>
      <c r="AQ58" s="62">
        <f>SUBTOTAL(9,AQ53:AQ57)</f>
        <v>0</v>
      </c>
      <c r="AR58" s="106"/>
      <c r="AS58" s="106"/>
      <c r="AT58" s="106"/>
      <c r="AU58" s="106"/>
      <c r="AV58" s="106"/>
      <c r="AW58" s="106"/>
      <c r="AX58" s="106"/>
      <c r="AY58" s="106"/>
      <c r="AZ58" s="106"/>
      <c r="BA58" s="106"/>
      <c r="BB58" s="62">
        <f>SUBTOTAL(9,BB53:BB57)</f>
        <v>0</v>
      </c>
      <c r="BC58" s="206"/>
      <c r="BD58" s="10">
        <f>SUBTOTAL(9,BD53:BD57)</f>
        <v>0</v>
      </c>
      <c r="BE58" s="79">
        <f>'totaal BOL niv 2 2 jr'!E24</f>
        <v>0</v>
      </c>
      <c r="BF58" s="11"/>
    </row>
    <row r="59" spans="1:58" s="1" customFormat="1" ht="15" thickTop="1">
      <c r="A59" s="388" t="str">
        <f>'totaal BOL niv 2 2 jr'!B25</f>
        <v>1h Verrijking</v>
      </c>
      <c r="B59" s="152"/>
      <c r="C59" s="127"/>
      <c r="D59" s="127"/>
      <c r="E59" s="127"/>
      <c r="F59" s="411"/>
      <c r="G59" s="412"/>
      <c r="H59" s="412"/>
      <c r="I59" s="412"/>
      <c r="J59" s="412"/>
      <c r="K59" s="412"/>
      <c r="L59" s="412"/>
      <c r="M59" s="412"/>
      <c r="N59" s="412"/>
      <c r="O59" s="412"/>
      <c r="P59" s="412"/>
      <c r="Q59" s="439"/>
      <c r="R59" s="412"/>
      <c r="S59" s="412"/>
      <c r="T59" s="412"/>
      <c r="U59" s="412"/>
      <c r="V59" s="412"/>
      <c r="W59" s="412"/>
      <c r="X59" s="412"/>
      <c r="Y59" s="412"/>
      <c r="Z59" s="412"/>
      <c r="AA59" s="412"/>
      <c r="AB59" s="412"/>
      <c r="AC59" s="439"/>
      <c r="AD59" s="412"/>
      <c r="AE59" s="412"/>
      <c r="AF59" s="412"/>
      <c r="AG59" s="412"/>
      <c r="AH59" s="412"/>
      <c r="AI59" s="412"/>
      <c r="AJ59" s="412"/>
      <c r="AK59" s="412"/>
      <c r="AL59" s="412"/>
      <c r="AM59" s="412"/>
      <c r="AN59" s="412"/>
      <c r="AO59" s="412"/>
      <c r="AP59" s="412"/>
      <c r="AQ59" s="439"/>
      <c r="AR59" s="412"/>
      <c r="AS59" s="412"/>
      <c r="AT59" s="412"/>
      <c r="AU59" s="412"/>
      <c r="AV59" s="412"/>
      <c r="AW59" s="412"/>
      <c r="AX59" s="412"/>
      <c r="AY59" s="412"/>
      <c r="AZ59" s="412"/>
      <c r="BA59" s="412"/>
      <c r="BB59" s="439"/>
      <c r="BC59" s="429"/>
      <c r="BD59" s="443" t="s">
        <v>8</v>
      </c>
      <c r="BE59" s="77"/>
      <c r="BF59" s="2"/>
    </row>
    <row r="60" spans="1:58" s="1" customFormat="1">
      <c r="A60" s="120"/>
      <c r="B60" s="125"/>
      <c r="C60" s="122"/>
      <c r="D60" s="122"/>
      <c r="E60" s="122"/>
      <c r="F60" s="102"/>
      <c r="G60" s="103"/>
      <c r="H60" s="103"/>
      <c r="I60" s="103"/>
      <c r="J60" s="103"/>
      <c r="K60" s="103"/>
      <c r="L60" s="103"/>
      <c r="M60" s="103"/>
      <c r="N60" s="103"/>
      <c r="O60" s="104"/>
      <c r="P60" s="103"/>
      <c r="Q60" s="61">
        <f>SUM(F60:P60)</f>
        <v>0</v>
      </c>
      <c r="R60" s="103"/>
      <c r="S60" s="103"/>
      <c r="T60" s="103"/>
      <c r="U60" s="103"/>
      <c r="V60" s="103"/>
      <c r="W60" s="103"/>
      <c r="X60" s="104"/>
      <c r="Y60" s="103"/>
      <c r="Z60" s="103"/>
      <c r="AA60" s="103"/>
      <c r="AB60" s="103"/>
      <c r="AC60" s="61">
        <f>SUM(R60:AB60)</f>
        <v>0</v>
      </c>
      <c r="AD60" s="103"/>
      <c r="AE60" s="104"/>
      <c r="AF60" s="103"/>
      <c r="AG60" s="103"/>
      <c r="AH60" s="103"/>
      <c r="AI60" s="103"/>
      <c r="AJ60" s="103"/>
      <c r="AK60" s="103"/>
      <c r="AL60" s="103"/>
      <c r="AM60" s="103"/>
      <c r="AN60" s="103"/>
      <c r="AO60" s="103"/>
      <c r="AP60" s="104"/>
      <c r="AQ60" s="61">
        <f>SUM(AD60:AP60)</f>
        <v>0</v>
      </c>
      <c r="AR60" s="103"/>
      <c r="AS60" s="103"/>
      <c r="AT60" s="103"/>
      <c r="AU60" s="103"/>
      <c r="AV60" s="103"/>
      <c r="AW60" s="103"/>
      <c r="AX60" s="103"/>
      <c r="AY60" s="103"/>
      <c r="AZ60" s="103"/>
      <c r="BA60" s="103"/>
      <c r="BB60" s="61">
        <f>SUM(AR60:BA60)</f>
        <v>0</v>
      </c>
      <c r="BC60" s="203"/>
      <c r="BD60" s="8">
        <f t="shared" ref="BD60:BD64" si="11">SUM(Q60+AC60+AQ60+BB60)</f>
        <v>0</v>
      </c>
      <c r="BE60" s="77"/>
      <c r="BF60" s="11"/>
    </row>
    <row r="61" spans="1:58" s="1" customFormat="1">
      <c r="A61" s="120"/>
      <c r="B61" s="125"/>
      <c r="C61" s="122"/>
      <c r="D61" s="122"/>
      <c r="E61" s="122"/>
      <c r="F61" s="102"/>
      <c r="G61" s="103"/>
      <c r="H61" s="103"/>
      <c r="I61" s="103"/>
      <c r="J61" s="103"/>
      <c r="K61" s="103"/>
      <c r="L61" s="103"/>
      <c r="M61" s="103"/>
      <c r="N61" s="103"/>
      <c r="O61" s="104"/>
      <c r="P61" s="103"/>
      <c r="Q61" s="61">
        <f>SUM(F61:P61)</f>
        <v>0</v>
      </c>
      <c r="R61" s="103"/>
      <c r="S61" s="103"/>
      <c r="T61" s="103"/>
      <c r="U61" s="103"/>
      <c r="V61" s="103"/>
      <c r="W61" s="103"/>
      <c r="X61" s="104"/>
      <c r="Y61" s="103"/>
      <c r="Z61" s="103"/>
      <c r="AA61" s="103"/>
      <c r="AB61" s="103"/>
      <c r="AC61" s="61">
        <f>SUM(R61:AB61)</f>
        <v>0</v>
      </c>
      <c r="AD61" s="103"/>
      <c r="AE61" s="104"/>
      <c r="AF61" s="103"/>
      <c r="AG61" s="103"/>
      <c r="AH61" s="103"/>
      <c r="AI61" s="103"/>
      <c r="AJ61" s="103"/>
      <c r="AK61" s="103"/>
      <c r="AL61" s="103"/>
      <c r="AM61" s="103"/>
      <c r="AN61" s="103"/>
      <c r="AO61" s="103"/>
      <c r="AP61" s="104"/>
      <c r="AQ61" s="61">
        <f>SUM(AD61:AP61)</f>
        <v>0</v>
      </c>
      <c r="AR61" s="103"/>
      <c r="AS61" s="103"/>
      <c r="AT61" s="103"/>
      <c r="AU61" s="103"/>
      <c r="AV61" s="103"/>
      <c r="AW61" s="103"/>
      <c r="AX61" s="103"/>
      <c r="AY61" s="103"/>
      <c r="AZ61" s="103"/>
      <c r="BA61" s="103"/>
      <c r="BB61" s="61">
        <f>SUM(AR61:BA61)</f>
        <v>0</v>
      </c>
      <c r="BC61" s="203"/>
      <c r="BD61" s="8">
        <f t="shared" si="11"/>
        <v>0</v>
      </c>
      <c r="BE61" s="77"/>
      <c r="BF61" s="11"/>
    </row>
    <row r="62" spans="1:58" s="1" customFormat="1">
      <c r="A62" s="120"/>
      <c r="B62" s="125"/>
      <c r="C62" s="122"/>
      <c r="D62" s="122"/>
      <c r="E62" s="122"/>
      <c r="F62" s="108"/>
      <c r="G62" s="109"/>
      <c r="H62" s="109"/>
      <c r="I62" s="109"/>
      <c r="J62" s="109"/>
      <c r="K62" s="109"/>
      <c r="L62" s="109"/>
      <c r="M62" s="109"/>
      <c r="N62" s="109"/>
      <c r="O62" s="110"/>
      <c r="P62" s="109"/>
      <c r="Q62" s="61">
        <f>SUM(F62:P62)</f>
        <v>0</v>
      </c>
      <c r="R62" s="109"/>
      <c r="S62" s="109"/>
      <c r="T62" s="109"/>
      <c r="U62" s="109"/>
      <c r="V62" s="109"/>
      <c r="W62" s="109"/>
      <c r="X62" s="110"/>
      <c r="Y62" s="109"/>
      <c r="Z62" s="109"/>
      <c r="AA62" s="109"/>
      <c r="AB62" s="109"/>
      <c r="AC62" s="61">
        <f>SUM(R62:AB62)</f>
        <v>0</v>
      </c>
      <c r="AD62" s="109"/>
      <c r="AE62" s="110"/>
      <c r="AF62" s="109"/>
      <c r="AG62" s="109"/>
      <c r="AH62" s="109"/>
      <c r="AI62" s="109"/>
      <c r="AJ62" s="109"/>
      <c r="AK62" s="109"/>
      <c r="AL62" s="109"/>
      <c r="AM62" s="109"/>
      <c r="AN62" s="109"/>
      <c r="AO62" s="109"/>
      <c r="AP62" s="110"/>
      <c r="AQ62" s="61">
        <f>SUM(AD62:AP62)</f>
        <v>0</v>
      </c>
      <c r="AR62" s="109"/>
      <c r="AS62" s="109"/>
      <c r="AT62" s="109"/>
      <c r="AU62" s="109"/>
      <c r="AV62" s="109"/>
      <c r="AW62" s="109"/>
      <c r="AX62" s="109"/>
      <c r="AY62" s="109"/>
      <c r="AZ62" s="109"/>
      <c r="BA62" s="109"/>
      <c r="BB62" s="61">
        <f>SUM(AR62:BA62)</f>
        <v>0</v>
      </c>
      <c r="BC62" s="205"/>
      <c r="BD62" s="8">
        <f t="shared" si="11"/>
        <v>0</v>
      </c>
      <c r="BE62" s="77"/>
      <c r="BF62" s="11"/>
    </row>
    <row r="63" spans="1:58" s="1" customFormat="1">
      <c r="A63" s="120"/>
      <c r="B63" s="125"/>
      <c r="C63" s="122"/>
      <c r="D63" s="122"/>
      <c r="E63" s="122"/>
      <c r="F63" s="108"/>
      <c r="G63" s="109"/>
      <c r="H63" s="109"/>
      <c r="I63" s="109"/>
      <c r="J63" s="109"/>
      <c r="K63" s="109"/>
      <c r="L63" s="109"/>
      <c r="M63" s="109"/>
      <c r="N63" s="109"/>
      <c r="O63" s="110"/>
      <c r="P63" s="109"/>
      <c r="Q63" s="61">
        <f>SUM(F63:P63)</f>
        <v>0</v>
      </c>
      <c r="R63" s="109"/>
      <c r="S63" s="109"/>
      <c r="T63" s="109"/>
      <c r="U63" s="109"/>
      <c r="V63" s="109"/>
      <c r="W63" s="109"/>
      <c r="X63" s="110"/>
      <c r="Y63" s="109"/>
      <c r="Z63" s="109"/>
      <c r="AA63" s="109"/>
      <c r="AB63" s="109"/>
      <c r="AC63" s="61">
        <f>SUM(R63:AB63)</f>
        <v>0</v>
      </c>
      <c r="AD63" s="109"/>
      <c r="AE63" s="110"/>
      <c r="AF63" s="109"/>
      <c r="AG63" s="109"/>
      <c r="AH63" s="109"/>
      <c r="AI63" s="109"/>
      <c r="AJ63" s="109"/>
      <c r="AK63" s="109"/>
      <c r="AL63" s="109"/>
      <c r="AM63" s="109"/>
      <c r="AN63" s="109"/>
      <c r="AO63" s="109"/>
      <c r="AP63" s="110"/>
      <c r="AQ63" s="61">
        <f>SUM(AD63:AP63)</f>
        <v>0</v>
      </c>
      <c r="AR63" s="109"/>
      <c r="AS63" s="109"/>
      <c r="AT63" s="109"/>
      <c r="AU63" s="109"/>
      <c r="AV63" s="109"/>
      <c r="AW63" s="109"/>
      <c r="AX63" s="109"/>
      <c r="AY63" s="109"/>
      <c r="AZ63" s="109"/>
      <c r="BA63" s="109"/>
      <c r="BB63" s="61">
        <f>SUM(AR63:BA63)</f>
        <v>0</v>
      </c>
      <c r="BC63" s="205"/>
      <c r="BD63" s="8">
        <f t="shared" si="11"/>
        <v>0</v>
      </c>
      <c r="BE63" s="77"/>
      <c r="BF63" s="11"/>
    </row>
    <row r="64" spans="1:58" s="1" customFormat="1">
      <c r="A64" s="120"/>
      <c r="B64" s="125"/>
      <c r="C64" s="122"/>
      <c r="D64" s="122"/>
      <c r="E64" s="122"/>
      <c r="F64" s="108"/>
      <c r="G64" s="109"/>
      <c r="H64" s="109"/>
      <c r="I64" s="109"/>
      <c r="J64" s="109"/>
      <c r="K64" s="109"/>
      <c r="L64" s="109"/>
      <c r="M64" s="109"/>
      <c r="N64" s="109"/>
      <c r="O64" s="110"/>
      <c r="P64" s="109"/>
      <c r="Q64" s="61">
        <f>SUM(F64:P64)</f>
        <v>0</v>
      </c>
      <c r="R64" s="109"/>
      <c r="S64" s="109"/>
      <c r="T64" s="109"/>
      <c r="U64" s="109"/>
      <c r="V64" s="109"/>
      <c r="W64" s="109"/>
      <c r="X64" s="110"/>
      <c r="Y64" s="109"/>
      <c r="Z64" s="109"/>
      <c r="AA64" s="109"/>
      <c r="AB64" s="109"/>
      <c r="AC64" s="61">
        <f>SUM(R64:AB64)</f>
        <v>0</v>
      </c>
      <c r="AD64" s="109"/>
      <c r="AE64" s="110"/>
      <c r="AF64" s="109"/>
      <c r="AG64" s="109"/>
      <c r="AH64" s="109"/>
      <c r="AI64" s="109"/>
      <c r="AJ64" s="109"/>
      <c r="AK64" s="109"/>
      <c r="AL64" s="109"/>
      <c r="AM64" s="109"/>
      <c r="AN64" s="109"/>
      <c r="AO64" s="109"/>
      <c r="AP64" s="110"/>
      <c r="AQ64" s="61">
        <f>SUM(AD64:AP64)</f>
        <v>0</v>
      </c>
      <c r="AR64" s="109"/>
      <c r="AS64" s="109"/>
      <c r="AT64" s="109"/>
      <c r="AU64" s="109"/>
      <c r="AV64" s="109"/>
      <c r="AW64" s="109"/>
      <c r="AX64" s="109"/>
      <c r="AY64" s="109"/>
      <c r="AZ64" s="109"/>
      <c r="BA64" s="109"/>
      <c r="BB64" s="61">
        <f>SUM(AR64:BA64)</f>
        <v>0</v>
      </c>
      <c r="BC64" s="205"/>
      <c r="BD64" s="8">
        <f t="shared" si="11"/>
        <v>0</v>
      </c>
      <c r="BE64" s="77"/>
      <c r="BF64" s="11"/>
    </row>
    <row r="65" spans="1:58" s="1" customFormat="1" ht="15.75" thickBot="1">
      <c r="A65" s="387" t="s">
        <v>1</v>
      </c>
      <c r="B65" s="153"/>
      <c r="C65" s="154"/>
      <c r="D65" s="154"/>
      <c r="E65" s="154"/>
      <c r="F65" s="105"/>
      <c r="G65" s="106"/>
      <c r="H65" s="106"/>
      <c r="I65" s="106"/>
      <c r="J65" s="106"/>
      <c r="K65" s="106"/>
      <c r="L65" s="106"/>
      <c r="M65" s="106"/>
      <c r="N65" s="106"/>
      <c r="O65" s="107"/>
      <c r="P65" s="106"/>
      <c r="Q65" s="62">
        <f>SUBTOTAL(9,Q60:Q64)</f>
        <v>0</v>
      </c>
      <c r="R65" s="106"/>
      <c r="S65" s="106"/>
      <c r="T65" s="106"/>
      <c r="U65" s="106"/>
      <c r="V65" s="106"/>
      <c r="W65" s="106"/>
      <c r="X65" s="107"/>
      <c r="Y65" s="106"/>
      <c r="Z65" s="106"/>
      <c r="AA65" s="106"/>
      <c r="AB65" s="106"/>
      <c r="AC65" s="62">
        <f>SUBTOTAL(9,AC60:AC64)</f>
        <v>0</v>
      </c>
      <c r="AD65" s="106"/>
      <c r="AE65" s="107"/>
      <c r="AF65" s="106"/>
      <c r="AG65" s="106"/>
      <c r="AH65" s="106"/>
      <c r="AI65" s="106"/>
      <c r="AJ65" s="106"/>
      <c r="AK65" s="106"/>
      <c r="AL65" s="106"/>
      <c r="AM65" s="106"/>
      <c r="AN65" s="106"/>
      <c r="AO65" s="106"/>
      <c r="AP65" s="107"/>
      <c r="AQ65" s="62">
        <f>SUBTOTAL(9,AQ60:AQ64)</f>
        <v>0</v>
      </c>
      <c r="AR65" s="106"/>
      <c r="AS65" s="106"/>
      <c r="AT65" s="106"/>
      <c r="AU65" s="106"/>
      <c r="AV65" s="106"/>
      <c r="AW65" s="106"/>
      <c r="AX65" s="106"/>
      <c r="AY65" s="106"/>
      <c r="AZ65" s="106"/>
      <c r="BA65" s="106"/>
      <c r="BB65" s="62">
        <f>SUBTOTAL(9,BB60:BB64)</f>
        <v>0</v>
      </c>
      <c r="BC65" s="206"/>
      <c r="BD65" s="10">
        <f>SUBTOTAL(9,BD60:BD64)</f>
        <v>0</v>
      </c>
      <c r="BE65" s="79">
        <f>'totaal BOL niv 2 2 jr'!E25</f>
        <v>0</v>
      </c>
      <c r="BF65" s="11"/>
    </row>
    <row r="66" spans="1:58" s="1" customFormat="1" ht="15" thickTop="1">
      <c r="A66" s="388" t="str">
        <f>'totaal BOL niv 2 2 jr'!B26</f>
        <v>1i Algemene verzorging</v>
      </c>
      <c r="B66" s="152"/>
      <c r="C66" s="127"/>
      <c r="D66" s="127"/>
      <c r="E66" s="127"/>
      <c r="F66" s="411"/>
      <c r="G66" s="412"/>
      <c r="H66" s="412"/>
      <c r="I66" s="412"/>
      <c r="J66" s="412"/>
      <c r="K66" s="412"/>
      <c r="L66" s="412"/>
      <c r="M66" s="412"/>
      <c r="N66" s="412"/>
      <c r="O66" s="412"/>
      <c r="P66" s="412"/>
      <c r="Q66" s="439"/>
      <c r="R66" s="412"/>
      <c r="S66" s="412"/>
      <c r="T66" s="412"/>
      <c r="U66" s="412"/>
      <c r="V66" s="412"/>
      <c r="W66" s="412"/>
      <c r="X66" s="412"/>
      <c r="Y66" s="412"/>
      <c r="Z66" s="412"/>
      <c r="AA66" s="412"/>
      <c r="AB66" s="412"/>
      <c r="AC66" s="439"/>
      <c r="AD66" s="412"/>
      <c r="AE66" s="412"/>
      <c r="AF66" s="412"/>
      <c r="AG66" s="412"/>
      <c r="AH66" s="412"/>
      <c r="AI66" s="412"/>
      <c r="AJ66" s="412"/>
      <c r="AK66" s="412"/>
      <c r="AL66" s="412"/>
      <c r="AM66" s="412"/>
      <c r="AN66" s="412"/>
      <c r="AO66" s="412"/>
      <c r="AP66" s="412"/>
      <c r="AQ66" s="439"/>
      <c r="AR66" s="412"/>
      <c r="AS66" s="412"/>
      <c r="AT66" s="412"/>
      <c r="AU66" s="412"/>
      <c r="AV66" s="412"/>
      <c r="AW66" s="412"/>
      <c r="AX66" s="412"/>
      <c r="AY66" s="412"/>
      <c r="AZ66" s="412"/>
      <c r="BA66" s="412"/>
      <c r="BB66" s="439"/>
      <c r="BC66" s="429"/>
      <c r="BD66" s="443" t="s">
        <v>8</v>
      </c>
      <c r="BE66" s="77"/>
      <c r="BF66" s="2"/>
    </row>
    <row r="67" spans="1:58" s="1" customFormat="1">
      <c r="A67" s="120"/>
      <c r="B67" s="125"/>
      <c r="C67" s="122"/>
      <c r="D67" s="122"/>
      <c r="E67" s="122"/>
      <c r="F67" s="102"/>
      <c r="G67" s="103"/>
      <c r="H67" s="103"/>
      <c r="I67" s="103"/>
      <c r="J67" s="103"/>
      <c r="K67" s="103"/>
      <c r="L67" s="103"/>
      <c r="M67" s="103"/>
      <c r="N67" s="103"/>
      <c r="O67" s="104"/>
      <c r="P67" s="103"/>
      <c r="Q67" s="61">
        <f>SUM(F67:P67)</f>
        <v>0</v>
      </c>
      <c r="R67" s="103"/>
      <c r="S67" s="103"/>
      <c r="T67" s="103"/>
      <c r="U67" s="103"/>
      <c r="V67" s="103"/>
      <c r="W67" s="103"/>
      <c r="X67" s="104"/>
      <c r="Y67" s="103"/>
      <c r="Z67" s="103"/>
      <c r="AA67" s="103"/>
      <c r="AB67" s="103"/>
      <c r="AC67" s="61">
        <f>SUM(R67:AB67)</f>
        <v>0</v>
      </c>
      <c r="AD67" s="103"/>
      <c r="AE67" s="104"/>
      <c r="AF67" s="103"/>
      <c r="AG67" s="103"/>
      <c r="AH67" s="103"/>
      <c r="AI67" s="103"/>
      <c r="AJ67" s="103"/>
      <c r="AK67" s="103"/>
      <c r="AL67" s="103"/>
      <c r="AM67" s="103"/>
      <c r="AN67" s="103"/>
      <c r="AO67" s="103"/>
      <c r="AP67" s="104"/>
      <c r="AQ67" s="61">
        <f>SUM(AD67:AP67)</f>
        <v>0</v>
      </c>
      <c r="AR67" s="103"/>
      <c r="AS67" s="103"/>
      <c r="AT67" s="103"/>
      <c r="AU67" s="103"/>
      <c r="AV67" s="103"/>
      <c r="AW67" s="103"/>
      <c r="AX67" s="103"/>
      <c r="AY67" s="103"/>
      <c r="AZ67" s="103"/>
      <c r="BA67" s="103"/>
      <c r="BB67" s="61">
        <f>SUM(AR67:BA67)</f>
        <v>0</v>
      </c>
      <c r="BC67" s="203"/>
      <c r="BD67" s="8">
        <f t="shared" ref="BD67:BD71" si="12">SUM(Q67+AC67+AQ67+BB67)</f>
        <v>0</v>
      </c>
      <c r="BE67" s="77"/>
      <c r="BF67" s="11"/>
    </row>
    <row r="68" spans="1:58" s="1" customFormat="1">
      <c r="A68" s="120"/>
      <c r="B68" s="125"/>
      <c r="C68" s="122"/>
      <c r="D68" s="122"/>
      <c r="E68" s="122"/>
      <c r="F68" s="102"/>
      <c r="G68" s="103"/>
      <c r="H68" s="103"/>
      <c r="I68" s="103"/>
      <c r="J68" s="103"/>
      <c r="K68" s="103"/>
      <c r="L68" s="103"/>
      <c r="M68" s="103"/>
      <c r="N68" s="103"/>
      <c r="O68" s="104"/>
      <c r="P68" s="103"/>
      <c r="Q68" s="61">
        <f>SUM(F68:P68)</f>
        <v>0</v>
      </c>
      <c r="R68" s="103"/>
      <c r="S68" s="103"/>
      <c r="T68" s="103"/>
      <c r="U68" s="103"/>
      <c r="V68" s="103"/>
      <c r="W68" s="103"/>
      <c r="X68" s="104"/>
      <c r="Y68" s="103"/>
      <c r="Z68" s="103"/>
      <c r="AA68" s="103"/>
      <c r="AB68" s="103"/>
      <c r="AC68" s="61">
        <f>SUM(R68:AB68)</f>
        <v>0</v>
      </c>
      <c r="AD68" s="103"/>
      <c r="AE68" s="104"/>
      <c r="AF68" s="103"/>
      <c r="AG68" s="103"/>
      <c r="AH68" s="103"/>
      <c r="AI68" s="103"/>
      <c r="AJ68" s="103"/>
      <c r="AK68" s="103"/>
      <c r="AL68" s="103"/>
      <c r="AM68" s="103"/>
      <c r="AN68" s="103"/>
      <c r="AO68" s="103"/>
      <c r="AP68" s="104"/>
      <c r="AQ68" s="61">
        <f>SUM(AD68:AP68)</f>
        <v>0</v>
      </c>
      <c r="AR68" s="103"/>
      <c r="AS68" s="103"/>
      <c r="AT68" s="103"/>
      <c r="AU68" s="103"/>
      <c r="AV68" s="103"/>
      <c r="AW68" s="103"/>
      <c r="AX68" s="103"/>
      <c r="AY68" s="103"/>
      <c r="AZ68" s="103"/>
      <c r="BA68" s="103"/>
      <c r="BB68" s="61">
        <f>SUM(AR68:BA68)</f>
        <v>0</v>
      </c>
      <c r="BC68" s="203"/>
      <c r="BD68" s="8">
        <f t="shared" si="12"/>
        <v>0</v>
      </c>
      <c r="BE68" s="77"/>
      <c r="BF68" s="11"/>
    </row>
    <row r="69" spans="1:58" s="1" customFormat="1">
      <c r="A69" s="120"/>
      <c r="B69" s="125"/>
      <c r="C69" s="122"/>
      <c r="D69" s="122"/>
      <c r="E69" s="122"/>
      <c r="F69" s="108"/>
      <c r="G69" s="109"/>
      <c r="H69" s="109"/>
      <c r="I69" s="109"/>
      <c r="J69" s="109"/>
      <c r="K69" s="109"/>
      <c r="L69" s="109"/>
      <c r="M69" s="109"/>
      <c r="N69" s="109"/>
      <c r="O69" s="110"/>
      <c r="P69" s="109"/>
      <c r="Q69" s="61">
        <f>SUM(F69:P69)</f>
        <v>0</v>
      </c>
      <c r="R69" s="109"/>
      <c r="S69" s="109"/>
      <c r="T69" s="109"/>
      <c r="U69" s="109"/>
      <c r="V69" s="109"/>
      <c r="W69" s="109"/>
      <c r="X69" s="110"/>
      <c r="Y69" s="109"/>
      <c r="Z69" s="109"/>
      <c r="AA69" s="109"/>
      <c r="AB69" s="109"/>
      <c r="AC69" s="61">
        <f>SUM(R69:AB69)</f>
        <v>0</v>
      </c>
      <c r="AD69" s="109"/>
      <c r="AE69" s="110"/>
      <c r="AF69" s="109"/>
      <c r="AG69" s="109"/>
      <c r="AH69" s="109"/>
      <c r="AI69" s="109"/>
      <c r="AJ69" s="109"/>
      <c r="AK69" s="109"/>
      <c r="AL69" s="109"/>
      <c r="AM69" s="109"/>
      <c r="AN69" s="109"/>
      <c r="AO69" s="109"/>
      <c r="AP69" s="110"/>
      <c r="AQ69" s="61">
        <f>SUM(AD69:AP69)</f>
        <v>0</v>
      </c>
      <c r="AR69" s="109"/>
      <c r="AS69" s="109"/>
      <c r="AT69" s="109"/>
      <c r="AU69" s="109"/>
      <c r="AV69" s="109"/>
      <c r="AW69" s="109"/>
      <c r="AX69" s="109"/>
      <c r="AY69" s="109"/>
      <c r="AZ69" s="109"/>
      <c r="BA69" s="109"/>
      <c r="BB69" s="61">
        <f>SUM(AR69:BA69)</f>
        <v>0</v>
      </c>
      <c r="BC69" s="205"/>
      <c r="BD69" s="8">
        <f t="shared" si="12"/>
        <v>0</v>
      </c>
      <c r="BE69" s="77"/>
      <c r="BF69" s="11"/>
    </row>
    <row r="70" spans="1:58" s="1" customFormat="1">
      <c r="A70" s="120"/>
      <c r="B70" s="125"/>
      <c r="C70" s="122"/>
      <c r="D70" s="122"/>
      <c r="E70" s="122"/>
      <c r="F70" s="108"/>
      <c r="G70" s="109"/>
      <c r="H70" s="109"/>
      <c r="I70" s="109"/>
      <c r="J70" s="109"/>
      <c r="K70" s="109"/>
      <c r="L70" s="109"/>
      <c r="M70" s="109"/>
      <c r="N70" s="109"/>
      <c r="O70" s="110"/>
      <c r="P70" s="109"/>
      <c r="Q70" s="61">
        <f>SUM(F70:P70)</f>
        <v>0</v>
      </c>
      <c r="R70" s="109"/>
      <c r="S70" s="109"/>
      <c r="T70" s="109"/>
      <c r="U70" s="109"/>
      <c r="V70" s="109"/>
      <c r="W70" s="109"/>
      <c r="X70" s="110"/>
      <c r="Y70" s="109"/>
      <c r="Z70" s="109"/>
      <c r="AA70" s="109"/>
      <c r="AB70" s="109"/>
      <c r="AC70" s="61">
        <f>SUM(R70:AB70)</f>
        <v>0</v>
      </c>
      <c r="AD70" s="109"/>
      <c r="AE70" s="110"/>
      <c r="AF70" s="109"/>
      <c r="AG70" s="109"/>
      <c r="AH70" s="109"/>
      <c r="AI70" s="109"/>
      <c r="AJ70" s="109"/>
      <c r="AK70" s="109"/>
      <c r="AL70" s="109"/>
      <c r="AM70" s="109"/>
      <c r="AN70" s="109"/>
      <c r="AO70" s="109"/>
      <c r="AP70" s="110"/>
      <c r="AQ70" s="61">
        <f>SUM(AD70:AP70)</f>
        <v>0</v>
      </c>
      <c r="AR70" s="109"/>
      <c r="AS70" s="109"/>
      <c r="AT70" s="109"/>
      <c r="AU70" s="109"/>
      <c r="AV70" s="109"/>
      <c r="AW70" s="109"/>
      <c r="AX70" s="109"/>
      <c r="AY70" s="109"/>
      <c r="AZ70" s="109"/>
      <c r="BA70" s="109"/>
      <c r="BB70" s="61">
        <f>SUM(AR70:BA70)</f>
        <v>0</v>
      </c>
      <c r="BC70" s="205"/>
      <c r="BD70" s="8">
        <f t="shared" si="12"/>
        <v>0</v>
      </c>
      <c r="BE70" s="77"/>
      <c r="BF70" s="11"/>
    </row>
    <row r="71" spans="1:58" s="1" customFormat="1">
      <c r="A71" s="120"/>
      <c r="B71" s="125"/>
      <c r="C71" s="122"/>
      <c r="D71" s="122"/>
      <c r="E71" s="122"/>
      <c r="F71" s="108"/>
      <c r="G71" s="109"/>
      <c r="H71" s="109"/>
      <c r="I71" s="109"/>
      <c r="J71" s="109"/>
      <c r="K71" s="109"/>
      <c r="L71" s="109"/>
      <c r="M71" s="109"/>
      <c r="N71" s="109"/>
      <c r="O71" s="110"/>
      <c r="P71" s="109"/>
      <c r="Q71" s="61">
        <f>SUM(F71:P71)</f>
        <v>0</v>
      </c>
      <c r="R71" s="109"/>
      <c r="S71" s="109"/>
      <c r="T71" s="109"/>
      <c r="U71" s="109"/>
      <c r="V71" s="109"/>
      <c r="W71" s="109"/>
      <c r="X71" s="110"/>
      <c r="Y71" s="109"/>
      <c r="Z71" s="109"/>
      <c r="AA71" s="109"/>
      <c r="AB71" s="109"/>
      <c r="AC71" s="61">
        <f>SUM(R71:AB71)</f>
        <v>0</v>
      </c>
      <c r="AD71" s="109"/>
      <c r="AE71" s="110"/>
      <c r="AF71" s="109"/>
      <c r="AG71" s="109"/>
      <c r="AH71" s="109"/>
      <c r="AI71" s="109"/>
      <c r="AJ71" s="109"/>
      <c r="AK71" s="109"/>
      <c r="AL71" s="109"/>
      <c r="AM71" s="109"/>
      <c r="AN71" s="109"/>
      <c r="AO71" s="109"/>
      <c r="AP71" s="110"/>
      <c r="AQ71" s="61">
        <f>SUM(AD71:AP71)</f>
        <v>0</v>
      </c>
      <c r="AR71" s="109"/>
      <c r="AS71" s="109"/>
      <c r="AT71" s="109"/>
      <c r="AU71" s="109"/>
      <c r="AV71" s="109"/>
      <c r="AW71" s="109"/>
      <c r="AX71" s="109"/>
      <c r="AY71" s="109"/>
      <c r="AZ71" s="109"/>
      <c r="BA71" s="109"/>
      <c r="BB71" s="61">
        <f>SUM(AR71:BA71)</f>
        <v>0</v>
      </c>
      <c r="BC71" s="205"/>
      <c r="BD71" s="8">
        <f t="shared" si="12"/>
        <v>0</v>
      </c>
      <c r="BE71" s="77"/>
      <c r="BF71" s="11"/>
    </row>
    <row r="72" spans="1:58" s="1" customFormat="1" ht="15.75" thickBot="1">
      <c r="A72" s="387" t="s">
        <v>1</v>
      </c>
      <c r="B72" s="153"/>
      <c r="C72" s="154"/>
      <c r="D72" s="154"/>
      <c r="E72" s="154"/>
      <c r="F72" s="105"/>
      <c r="G72" s="106"/>
      <c r="H72" s="106"/>
      <c r="I72" s="106"/>
      <c r="J72" s="106"/>
      <c r="K72" s="106"/>
      <c r="L72" s="106"/>
      <c r="M72" s="106"/>
      <c r="N72" s="106"/>
      <c r="O72" s="107"/>
      <c r="P72" s="106"/>
      <c r="Q72" s="62">
        <f>SUBTOTAL(9,Q67:Q71)</f>
        <v>0</v>
      </c>
      <c r="R72" s="106"/>
      <c r="S72" s="106"/>
      <c r="T72" s="106"/>
      <c r="U72" s="106"/>
      <c r="V72" s="106"/>
      <c r="W72" s="106"/>
      <c r="X72" s="107"/>
      <c r="Y72" s="106"/>
      <c r="Z72" s="106"/>
      <c r="AA72" s="106"/>
      <c r="AB72" s="106"/>
      <c r="AC72" s="62">
        <f>SUBTOTAL(9,AC67:AC71)</f>
        <v>0</v>
      </c>
      <c r="AD72" s="106"/>
      <c r="AE72" s="107"/>
      <c r="AF72" s="106"/>
      <c r="AG72" s="106"/>
      <c r="AH72" s="106"/>
      <c r="AI72" s="106"/>
      <c r="AJ72" s="106"/>
      <c r="AK72" s="106"/>
      <c r="AL72" s="106"/>
      <c r="AM72" s="106"/>
      <c r="AN72" s="106"/>
      <c r="AO72" s="106"/>
      <c r="AP72" s="107"/>
      <c r="AQ72" s="62">
        <f>SUBTOTAL(9,AQ67:AQ71)</f>
        <v>0</v>
      </c>
      <c r="AR72" s="106"/>
      <c r="AS72" s="106"/>
      <c r="AT72" s="106"/>
      <c r="AU72" s="106"/>
      <c r="AV72" s="106"/>
      <c r="AW72" s="106"/>
      <c r="AX72" s="106"/>
      <c r="AY72" s="106"/>
      <c r="AZ72" s="106"/>
      <c r="BA72" s="106"/>
      <c r="BB72" s="62">
        <f>SUBTOTAL(9,BB67:BB71)</f>
        <v>0</v>
      </c>
      <c r="BC72" s="206"/>
      <c r="BD72" s="10">
        <f>SUBTOTAL(9,BD67:BD71)</f>
        <v>0</v>
      </c>
      <c r="BE72" s="79">
        <f>'totaal BOL niv 2 2 jr'!E26</f>
        <v>0</v>
      </c>
      <c r="BF72" s="11"/>
    </row>
    <row r="73" spans="1:58" s="1" customFormat="1" ht="15" thickTop="1">
      <c r="A73" s="388" t="str">
        <f>'totaal BOL niv 2 2 jr'!B27</f>
        <v>1j Stagevoorbereiding+Projecttijd +Intro</v>
      </c>
      <c r="B73" s="152"/>
      <c r="C73" s="127"/>
      <c r="D73" s="127"/>
      <c r="E73" s="127"/>
      <c r="F73" s="411"/>
      <c r="G73" s="412"/>
      <c r="H73" s="412"/>
      <c r="I73" s="412"/>
      <c r="J73" s="412"/>
      <c r="K73" s="412"/>
      <c r="L73" s="412"/>
      <c r="M73" s="412"/>
      <c r="N73" s="412"/>
      <c r="O73" s="412"/>
      <c r="P73" s="412"/>
      <c r="Q73" s="439"/>
      <c r="R73" s="412"/>
      <c r="S73" s="412"/>
      <c r="T73" s="412"/>
      <c r="U73" s="412"/>
      <c r="V73" s="412"/>
      <c r="W73" s="412"/>
      <c r="X73" s="412"/>
      <c r="Y73" s="412"/>
      <c r="Z73" s="412"/>
      <c r="AA73" s="412"/>
      <c r="AB73" s="412"/>
      <c r="AC73" s="439"/>
      <c r="AD73" s="412"/>
      <c r="AE73" s="412"/>
      <c r="AF73" s="412"/>
      <c r="AG73" s="412"/>
      <c r="AH73" s="412"/>
      <c r="AI73" s="412"/>
      <c r="AJ73" s="412"/>
      <c r="AK73" s="412"/>
      <c r="AL73" s="412"/>
      <c r="AM73" s="412"/>
      <c r="AN73" s="412"/>
      <c r="AO73" s="412"/>
      <c r="AP73" s="412"/>
      <c r="AQ73" s="439"/>
      <c r="AR73" s="412"/>
      <c r="AS73" s="412"/>
      <c r="AT73" s="412"/>
      <c r="AU73" s="412"/>
      <c r="AV73" s="412"/>
      <c r="AW73" s="412"/>
      <c r="AX73" s="412"/>
      <c r="AY73" s="412"/>
      <c r="AZ73" s="412"/>
      <c r="BA73" s="412"/>
      <c r="BB73" s="439"/>
      <c r="BC73" s="429"/>
      <c r="BD73" s="443" t="s">
        <v>8</v>
      </c>
      <c r="BE73" s="77"/>
      <c r="BF73" s="2"/>
    </row>
    <row r="74" spans="1:58" s="1" customFormat="1">
      <c r="A74" s="120"/>
      <c r="B74" s="125"/>
      <c r="C74" s="122"/>
      <c r="D74" s="122"/>
      <c r="E74" s="122"/>
      <c r="F74" s="102"/>
      <c r="G74" s="103"/>
      <c r="H74" s="103"/>
      <c r="I74" s="103"/>
      <c r="J74" s="103"/>
      <c r="K74" s="103"/>
      <c r="L74" s="103"/>
      <c r="M74" s="103"/>
      <c r="N74" s="103"/>
      <c r="O74" s="104"/>
      <c r="P74" s="103"/>
      <c r="Q74" s="61">
        <f>SUM(F74:P74)</f>
        <v>0</v>
      </c>
      <c r="R74" s="103"/>
      <c r="S74" s="103"/>
      <c r="T74" s="103"/>
      <c r="U74" s="103"/>
      <c r="V74" s="103"/>
      <c r="W74" s="103"/>
      <c r="X74" s="104"/>
      <c r="Y74" s="103"/>
      <c r="Z74" s="103"/>
      <c r="AA74" s="103"/>
      <c r="AB74" s="103"/>
      <c r="AC74" s="61">
        <f>SUM(R74:AB74)</f>
        <v>0</v>
      </c>
      <c r="AD74" s="103"/>
      <c r="AE74" s="104"/>
      <c r="AF74" s="103"/>
      <c r="AG74" s="103"/>
      <c r="AH74" s="103"/>
      <c r="AI74" s="103"/>
      <c r="AJ74" s="103"/>
      <c r="AK74" s="103"/>
      <c r="AL74" s="103"/>
      <c r="AM74" s="103"/>
      <c r="AN74" s="103"/>
      <c r="AO74" s="103"/>
      <c r="AP74" s="104"/>
      <c r="AQ74" s="61">
        <f>SUM(AD74:AP74)</f>
        <v>0</v>
      </c>
      <c r="AR74" s="103"/>
      <c r="AS74" s="103"/>
      <c r="AT74" s="103"/>
      <c r="AU74" s="103"/>
      <c r="AV74" s="103"/>
      <c r="AW74" s="103"/>
      <c r="AX74" s="103"/>
      <c r="AY74" s="103"/>
      <c r="AZ74" s="103"/>
      <c r="BA74" s="103"/>
      <c r="BB74" s="61">
        <f>SUM(AR74:BA74)</f>
        <v>0</v>
      </c>
      <c r="BC74" s="203"/>
      <c r="BD74" s="8">
        <f t="shared" ref="BD74:BD78" si="13">SUM(Q74+AC74+AQ74+BB74)</f>
        <v>0</v>
      </c>
      <c r="BE74" s="77"/>
      <c r="BF74" s="11"/>
    </row>
    <row r="75" spans="1:58" s="1" customFormat="1">
      <c r="A75" s="120"/>
      <c r="B75" s="125"/>
      <c r="C75" s="122"/>
      <c r="D75" s="122"/>
      <c r="E75" s="122"/>
      <c r="F75" s="102"/>
      <c r="G75" s="103"/>
      <c r="H75" s="103"/>
      <c r="I75" s="103"/>
      <c r="J75" s="103"/>
      <c r="K75" s="103"/>
      <c r="L75" s="103"/>
      <c r="M75" s="103"/>
      <c r="N75" s="103"/>
      <c r="O75" s="104"/>
      <c r="P75" s="103"/>
      <c r="Q75" s="61">
        <f>SUM(F75:P75)</f>
        <v>0</v>
      </c>
      <c r="R75" s="103"/>
      <c r="S75" s="103"/>
      <c r="T75" s="103"/>
      <c r="U75" s="103"/>
      <c r="V75" s="103"/>
      <c r="W75" s="103"/>
      <c r="X75" s="104"/>
      <c r="Y75" s="103"/>
      <c r="Z75" s="103"/>
      <c r="AA75" s="103"/>
      <c r="AB75" s="103"/>
      <c r="AC75" s="61">
        <f>SUM(R75:AB75)</f>
        <v>0</v>
      </c>
      <c r="AD75" s="103"/>
      <c r="AE75" s="104"/>
      <c r="AF75" s="103"/>
      <c r="AG75" s="103"/>
      <c r="AH75" s="103"/>
      <c r="AI75" s="103"/>
      <c r="AJ75" s="103"/>
      <c r="AK75" s="103"/>
      <c r="AL75" s="103"/>
      <c r="AM75" s="103"/>
      <c r="AN75" s="103"/>
      <c r="AO75" s="103"/>
      <c r="AP75" s="104"/>
      <c r="AQ75" s="61">
        <f>SUM(AD75:AP75)</f>
        <v>0</v>
      </c>
      <c r="AR75" s="103"/>
      <c r="AS75" s="103"/>
      <c r="AT75" s="103"/>
      <c r="AU75" s="103"/>
      <c r="AV75" s="103"/>
      <c r="AW75" s="103"/>
      <c r="AX75" s="103"/>
      <c r="AY75" s="103"/>
      <c r="AZ75" s="103"/>
      <c r="BA75" s="103"/>
      <c r="BB75" s="61">
        <f>SUM(AR75:BA75)</f>
        <v>0</v>
      </c>
      <c r="BC75" s="203"/>
      <c r="BD75" s="8">
        <f t="shared" si="13"/>
        <v>0</v>
      </c>
      <c r="BE75" s="77"/>
      <c r="BF75" s="11"/>
    </row>
    <row r="76" spans="1:58" s="1" customFormat="1">
      <c r="A76" s="120"/>
      <c r="B76" s="125"/>
      <c r="C76" s="122"/>
      <c r="D76" s="122"/>
      <c r="E76" s="122"/>
      <c r="F76" s="108"/>
      <c r="G76" s="109"/>
      <c r="H76" s="109"/>
      <c r="I76" s="109"/>
      <c r="J76" s="109"/>
      <c r="K76" s="109"/>
      <c r="L76" s="109"/>
      <c r="M76" s="109"/>
      <c r="N76" s="109"/>
      <c r="O76" s="110"/>
      <c r="P76" s="109"/>
      <c r="Q76" s="61">
        <f>SUM(F76:P76)</f>
        <v>0</v>
      </c>
      <c r="R76" s="109"/>
      <c r="S76" s="109"/>
      <c r="T76" s="109"/>
      <c r="U76" s="109"/>
      <c r="V76" s="109"/>
      <c r="W76" s="109"/>
      <c r="X76" s="110"/>
      <c r="Y76" s="109"/>
      <c r="Z76" s="109"/>
      <c r="AA76" s="109"/>
      <c r="AB76" s="109"/>
      <c r="AC76" s="61">
        <f>SUM(R76:AB76)</f>
        <v>0</v>
      </c>
      <c r="AD76" s="109"/>
      <c r="AE76" s="110"/>
      <c r="AF76" s="109"/>
      <c r="AG76" s="109"/>
      <c r="AH76" s="109"/>
      <c r="AI76" s="109"/>
      <c r="AJ76" s="109"/>
      <c r="AK76" s="109"/>
      <c r="AL76" s="109"/>
      <c r="AM76" s="109"/>
      <c r="AN76" s="109"/>
      <c r="AO76" s="109"/>
      <c r="AP76" s="110"/>
      <c r="AQ76" s="61">
        <f>SUM(AD76:AP76)</f>
        <v>0</v>
      </c>
      <c r="AR76" s="109"/>
      <c r="AS76" s="109"/>
      <c r="AT76" s="109"/>
      <c r="AU76" s="109"/>
      <c r="AV76" s="109"/>
      <c r="AW76" s="109"/>
      <c r="AX76" s="109"/>
      <c r="AY76" s="109"/>
      <c r="AZ76" s="109"/>
      <c r="BA76" s="109"/>
      <c r="BB76" s="61">
        <f>SUM(AR76:BA76)</f>
        <v>0</v>
      </c>
      <c r="BC76" s="205"/>
      <c r="BD76" s="8">
        <f t="shared" si="13"/>
        <v>0</v>
      </c>
      <c r="BE76" s="77"/>
      <c r="BF76" s="11"/>
    </row>
    <row r="77" spans="1:58" s="1" customFormat="1">
      <c r="A77" s="120"/>
      <c r="B77" s="125"/>
      <c r="C77" s="122"/>
      <c r="D77" s="122"/>
      <c r="E77" s="122"/>
      <c r="F77" s="108"/>
      <c r="G77" s="109"/>
      <c r="H77" s="109"/>
      <c r="I77" s="109"/>
      <c r="J77" s="109"/>
      <c r="K77" s="109"/>
      <c r="L77" s="109"/>
      <c r="M77" s="109"/>
      <c r="N77" s="109"/>
      <c r="O77" s="110"/>
      <c r="P77" s="109"/>
      <c r="Q77" s="61">
        <f>SUM(F77:P77)</f>
        <v>0</v>
      </c>
      <c r="R77" s="109"/>
      <c r="S77" s="109"/>
      <c r="T77" s="109"/>
      <c r="U77" s="109"/>
      <c r="V77" s="109"/>
      <c r="W77" s="109"/>
      <c r="X77" s="110"/>
      <c r="Y77" s="109"/>
      <c r="Z77" s="109"/>
      <c r="AA77" s="109"/>
      <c r="AB77" s="109"/>
      <c r="AC77" s="61">
        <f>SUM(R77:AB77)</f>
        <v>0</v>
      </c>
      <c r="AD77" s="109"/>
      <c r="AE77" s="110"/>
      <c r="AF77" s="109"/>
      <c r="AG77" s="109"/>
      <c r="AH77" s="109"/>
      <c r="AI77" s="109"/>
      <c r="AJ77" s="109"/>
      <c r="AK77" s="109"/>
      <c r="AL77" s="109"/>
      <c r="AM77" s="109"/>
      <c r="AN77" s="109"/>
      <c r="AO77" s="109"/>
      <c r="AP77" s="110"/>
      <c r="AQ77" s="61">
        <f>SUM(AD77:AP77)</f>
        <v>0</v>
      </c>
      <c r="AR77" s="109"/>
      <c r="AS77" s="109"/>
      <c r="AT77" s="109"/>
      <c r="AU77" s="109"/>
      <c r="AV77" s="109"/>
      <c r="AW77" s="109"/>
      <c r="AX77" s="109"/>
      <c r="AY77" s="109"/>
      <c r="AZ77" s="109"/>
      <c r="BA77" s="109"/>
      <c r="BB77" s="61">
        <f>SUM(AR77:BA77)</f>
        <v>0</v>
      </c>
      <c r="BC77" s="205"/>
      <c r="BD77" s="8">
        <f t="shared" si="13"/>
        <v>0</v>
      </c>
      <c r="BE77" s="77"/>
      <c r="BF77" s="11"/>
    </row>
    <row r="78" spans="1:58" s="1" customFormat="1">
      <c r="A78" s="120"/>
      <c r="B78" s="125"/>
      <c r="C78" s="122"/>
      <c r="D78" s="122"/>
      <c r="E78" s="122"/>
      <c r="F78" s="108"/>
      <c r="G78" s="109"/>
      <c r="H78" s="109"/>
      <c r="I78" s="109"/>
      <c r="J78" s="109"/>
      <c r="K78" s="109"/>
      <c r="L78" s="109"/>
      <c r="M78" s="109"/>
      <c r="N78" s="109"/>
      <c r="O78" s="110"/>
      <c r="P78" s="109"/>
      <c r="Q78" s="61">
        <f>SUM(F78:P78)</f>
        <v>0</v>
      </c>
      <c r="R78" s="109"/>
      <c r="S78" s="109"/>
      <c r="T78" s="109"/>
      <c r="U78" s="109"/>
      <c r="V78" s="109"/>
      <c r="W78" s="109"/>
      <c r="X78" s="110"/>
      <c r="Y78" s="109"/>
      <c r="Z78" s="109"/>
      <c r="AA78" s="109"/>
      <c r="AB78" s="109"/>
      <c r="AC78" s="61">
        <f>SUM(R78:AB78)</f>
        <v>0</v>
      </c>
      <c r="AD78" s="109"/>
      <c r="AE78" s="110"/>
      <c r="AF78" s="109"/>
      <c r="AG78" s="109"/>
      <c r="AH78" s="109"/>
      <c r="AI78" s="109"/>
      <c r="AJ78" s="109"/>
      <c r="AK78" s="109"/>
      <c r="AL78" s="109"/>
      <c r="AM78" s="109"/>
      <c r="AN78" s="109"/>
      <c r="AO78" s="109"/>
      <c r="AP78" s="110"/>
      <c r="AQ78" s="61">
        <f>SUM(AD78:AP78)</f>
        <v>0</v>
      </c>
      <c r="AR78" s="109"/>
      <c r="AS78" s="109"/>
      <c r="AT78" s="109"/>
      <c r="AU78" s="109"/>
      <c r="AV78" s="109"/>
      <c r="AW78" s="109"/>
      <c r="AX78" s="109"/>
      <c r="AY78" s="109"/>
      <c r="AZ78" s="109"/>
      <c r="BA78" s="109"/>
      <c r="BB78" s="61">
        <f>SUM(AR78:BA78)</f>
        <v>0</v>
      </c>
      <c r="BC78" s="205"/>
      <c r="BD78" s="8">
        <f t="shared" si="13"/>
        <v>0</v>
      </c>
      <c r="BE78" s="77"/>
      <c r="BF78" s="11"/>
    </row>
    <row r="79" spans="1:58" s="1" customFormat="1" ht="15.75" thickBot="1">
      <c r="A79" s="387" t="s">
        <v>1</v>
      </c>
      <c r="B79" s="153"/>
      <c r="C79" s="154"/>
      <c r="D79" s="154"/>
      <c r="E79" s="154"/>
      <c r="F79" s="105"/>
      <c r="G79" s="106"/>
      <c r="H79" s="106"/>
      <c r="I79" s="106"/>
      <c r="J79" s="106"/>
      <c r="K79" s="106"/>
      <c r="L79" s="106"/>
      <c r="M79" s="106"/>
      <c r="N79" s="106"/>
      <c r="O79" s="107"/>
      <c r="P79" s="106"/>
      <c r="Q79" s="62">
        <f>SUBTOTAL(9,Q74:Q78)</f>
        <v>0</v>
      </c>
      <c r="R79" s="106"/>
      <c r="S79" s="106"/>
      <c r="T79" s="106"/>
      <c r="U79" s="106"/>
      <c r="V79" s="106"/>
      <c r="W79" s="106"/>
      <c r="X79" s="107"/>
      <c r="Y79" s="106"/>
      <c r="Z79" s="106"/>
      <c r="AA79" s="106"/>
      <c r="AB79" s="106"/>
      <c r="AC79" s="62">
        <f>SUBTOTAL(9,AC74:AC78)</f>
        <v>0</v>
      </c>
      <c r="AD79" s="106"/>
      <c r="AE79" s="107"/>
      <c r="AF79" s="106"/>
      <c r="AG79" s="106"/>
      <c r="AH79" s="106"/>
      <c r="AI79" s="106"/>
      <c r="AJ79" s="106"/>
      <c r="AK79" s="106"/>
      <c r="AL79" s="106"/>
      <c r="AM79" s="106"/>
      <c r="AN79" s="106"/>
      <c r="AO79" s="106"/>
      <c r="AP79" s="107"/>
      <c r="AQ79" s="62">
        <f>SUBTOTAL(9,AQ74:AQ78)</f>
        <v>0</v>
      </c>
      <c r="AR79" s="106"/>
      <c r="AS79" s="106"/>
      <c r="AT79" s="106"/>
      <c r="AU79" s="106"/>
      <c r="AV79" s="106"/>
      <c r="AW79" s="106"/>
      <c r="AX79" s="106"/>
      <c r="AY79" s="106"/>
      <c r="AZ79" s="106"/>
      <c r="BA79" s="106"/>
      <c r="BB79" s="62">
        <f>SUBTOTAL(9,BB74:BB78)</f>
        <v>0</v>
      </c>
      <c r="BC79" s="206"/>
      <c r="BD79" s="10">
        <f>SUBTOTAL(9,BD74:BD78)</f>
        <v>0</v>
      </c>
      <c r="BE79" s="79">
        <f>'totaal BOL niv 2 2 jr'!E27</f>
        <v>0</v>
      </c>
      <c r="BF79" s="11"/>
    </row>
    <row r="80" spans="1:58" ht="15" thickTop="1">
      <c r="A80" s="388" t="str">
        <f>'totaal BOL niv 2 2 jr'!B29</f>
        <v>Gezondheid 2</v>
      </c>
      <c r="B80" s="151"/>
      <c r="C80" s="130"/>
      <c r="D80" s="130"/>
      <c r="E80" s="127"/>
      <c r="F80" s="416"/>
      <c r="G80" s="417"/>
      <c r="H80" s="417"/>
      <c r="I80" s="417"/>
      <c r="J80" s="417"/>
      <c r="K80" s="417"/>
      <c r="L80" s="417"/>
      <c r="M80" s="417"/>
      <c r="N80" s="417"/>
      <c r="O80" s="417"/>
      <c r="P80" s="417"/>
      <c r="Q80" s="440"/>
      <c r="R80" s="417"/>
      <c r="S80" s="417"/>
      <c r="T80" s="417"/>
      <c r="U80" s="417"/>
      <c r="V80" s="417"/>
      <c r="W80" s="417"/>
      <c r="X80" s="417"/>
      <c r="Y80" s="417"/>
      <c r="Z80" s="417"/>
      <c r="AA80" s="417"/>
      <c r="AB80" s="417"/>
      <c r="AC80" s="440"/>
      <c r="AD80" s="417"/>
      <c r="AE80" s="417"/>
      <c r="AF80" s="417"/>
      <c r="AG80" s="417"/>
      <c r="AH80" s="417"/>
      <c r="AI80" s="417"/>
      <c r="AJ80" s="417"/>
      <c r="AK80" s="417"/>
      <c r="AL80" s="417"/>
      <c r="AM80" s="417"/>
      <c r="AN80" s="417"/>
      <c r="AO80" s="417"/>
      <c r="AP80" s="417"/>
      <c r="AQ80" s="440"/>
      <c r="AR80" s="417"/>
      <c r="AS80" s="417"/>
      <c r="AT80" s="417"/>
      <c r="AU80" s="417"/>
      <c r="AV80" s="417"/>
      <c r="AW80" s="417"/>
      <c r="AX80" s="417"/>
      <c r="AY80" s="417"/>
      <c r="AZ80" s="417"/>
      <c r="BA80" s="417"/>
      <c r="BB80" s="444"/>
      <c r="BC80" s="426"/>
      <c r="BD80" s="445" t="s">
        <v>8</v>
      </c>
      <c r="BE80" s="78"/>
    </row>
    <row r="81" spans="1:58" s="4" customFormat="1">
      <c r="A81" s="120"/>
      <c r="B81" s="120"/>
      <c r="C81" s="121"/>
      <c r="D81" s="121"/>
      <c r="E81" s="122"/>
      <c r="F81" s="102">
        <v>50</v>
      </c>
      <c r="G81" s="103"/>
      <c r="H81" s="103"/>
      <c r="I81" s="103"/>
      <c r="J81" s="103"/>
      <c r="K81" s="103"/>
      <c r="L81" s="103"/>
      <c r="M81" s="103"/>
      <c r="N81" s="103"/>
      <c r="O81" s="104"/>
      <c r="P81" s="103"/>
      <c r="Q81" s="61">
        <f>SUM(F81:P81)</f>
        <v>50</v>
      </c>
      <c r="R81" s="103"/>
      <c r="S81" s="103"/>
      <c r="T81" s="103"/>
      <c r="U81" s="103"/>
      <c r="V81" s="103"/>
      <c r="W81" s="103"/>
      <c r="X81" s="104"/>
      <c r="Y81" s="103"/>
      <c r="Z81" s="103"/>
      <c r="AA81" s="103"/>
      <c r="AB81" s="103"/>
      <c r="AC81" s="61">
        <f>SUM(R81:AB81)</f>
        <v>0</v>
      </c>
      <c r="AD81" s="103"/>
      <c r="AE81" s="104"/>
      <c r="AF81" s="103"/>
      <c r="AG81" s="103"/>
      <c r="AH81" s="103"/>
      <c r="AI81" s="103"/>
      <c r="AJ81" s="103"/>
      <c r="AK81" s="103"/>
      <c r="AL81" s="103"/>
      <c r="AM81" s="103"/>
      <c r="AN81" s="103"/>
      <c r="AO81" s="103"/>
      <c r="AP81" s="104"/>
      <c r="AQ81" s="61">
        <f>SUM(AD81:AP81)</f>
        <v>0</v>
      </c>
      <c r="AR81" s="103"/>
      <c r="AS81" s="103"/>
      <c r="AT81" s="103"/>
      <c r="AU81" s="103"/>
      <c r="AV81" s="103"/>
      <c r="AW81" s="103"/>
      <c r="AX81" s="103"/>
      <c r="AY81" s="103"/>
      <c r="AZ81" s="103"/>
      <c r="BA81" s="103"/>
      <c r="BB81" s="61">
        <f>SUM(AR81:BA81)</f>
        <v>0</v>
      </c>
      <c r="BC81" s="203"/>
      <c r="BD81" s="8">
        <f>SUM(Q81+AC81+AQ81+BB81)</f>
        <v>50</v>
      </c>
      <c r="BE81" s="77"/>
      <c r="BF81" s="11"/>
    </row>
    <row r="82" spans="1:58" s="1" customFormat="1">
      <c r="A82" s="120"/>
      <c r="B82" s="120"/>
      <c r="C82" s="121"/>
      <c r="D82" s="121"/>
      <c r="E82" s="122"/>
      <c r="F82" s="102"/>
      <c r="G82" s="103"/>
      <c r="H82" s="103"/>
      <c r="I82" s="103"/>
      <c r="J82" s="103"/>
      <c r="K82" s="103"/>
      <c r="L82" s="103"/>
      <c r="M82" s="103"/>
      <c r="N82" s="103"/>
      <c r="O82" s="104"/>
      <c r="P82" s="103"/>
      <c r="Q82" s="61">
        <f t="shared" ref="Q82:Q85" si="14">SUM(F82:P82)</f>
        <v>0</v>
      </c>
      <c r="R82" s="103"/>
      <c r="S82" s="103"/>
      <c r="T82" s="103"/>
      <c r="U82" s="103"/>
      <c r="V82" s="103"/>
      <c r="W82" s="103"/>
      <c r="X82" s="104"/>
      <c r="Y82" s="103"/>
      <c r="Z82" s="103"/>
      <c r="AA82" s="103"/>
      <c r="AB82" s="103"/>
      <c r="AC82" s="61">
        <f t="shared" ref="AC82:AC85" si="15">SUM(R82:AB82)</f>
        <v>0</v>
      </c>
      <c r="AD82" s="103"/>
      <c r="AE82" s="104"/>
      <c r="AF82" s="103"/>
      <c r="AG82" s="103"/>
      <c r="AH82" s="103"/>
      <c r="AI82" s="103"/>
      <c r="AJ82" s="103"/>
      <c r="AK82" s="103"/>
      <c r="AL82" s="103"/>
      <c r="AM82" s="103"/>
      <c r="AN82" s="103"/>
      <c r="AO82" s="103"/>
      <c r="AP82" s="104"/>
      <c r="AQ82" s="61">
        <f t="shared" ref="AQ82:AQ85" si="16">SUM(AD82:AP82)</f>
        <v>0</v>
      </c>
      <c r="AR82" s="103"/>
      <c r="AS82" s="103"/>
      <c r="AT82" s="103"/>
      <c r="AU82" s="103"/>
      <c r="AV82" s="103"/>
      <c r="AW82" s="103"/>
      <c r="AX82" s="103"/>
      <c r="AY82" s="103"/>
      <c r="AZ82" s="103"/>
      <c r="BA82" s="103"/>
      <c r="BB82" s="61">
        <f t="shared" ref="BB82:BB85" si="17">SUM(AR82:BA82)</f>
        <v>0</v>
      </c>
      <c r="BC82" s="203"/>
      <c r="BD82" s="8">
        <f t="shared" ref="BD82:BD85" si="18">SUM(Q82+AC82+AQ82+BB82)</f>
        <v>0</v>
      </c>
      <c r="BE82" s="77"/>
      <c r="BF82" s="11"/>
    </row>
    <row r="83" spans="1:58" s="1" customFormat="1">
      <c r="A83" s="120"/>
      <c r="B83" s="120"/>
      <c r="C83" s="121"/>
      <c r="D83" s="121"/>
      <c r="E83" s="122"/>
      <c r="F83" s="102"/>
      <c r="G83" s="103"/>
      <c r="H83" s="103"/>
      <c r="I83" s="103"/>
      <c r="J83" s="103"/>
      <c r="K83" s="103"/>
      <c r="L83" s="103"/>
      <c r="M83" s="103"/>
      <c r="N83" s="103"/>
      <c r="O83" s="104"/>
      <c r="P83" s="103"/>
      <c r="Q83" s="61">
        <f t="shared" si="14"/>
        <v>0</v>
      </c>
      <c r="R83" s="103"/>
      <c r="S83" s="103"/>
      <c r="T83" s="103"/>
      <c r="U83" s="103"/>
      <c r="V83" s="103"/>
      <c r="W83" s="103"/>
      <c r="X83" s="104"/>
      <c r="Y83" s="103"/>
      <c r="Z83" s="103"/>
      <c r="AA83" s="103"/>
      <c r="AB83" s="103"/>
      <c r="AC83" s="61">
        <f t="shared" si="15"/>
        <v>0</v>
      </c>
      <c r="AD83" s="103"/>
      <c r="AE83" s="104"/>
      <c r="AF83" s="103"/>
      <c r="AG83" s="103"/>
      <c r="AH83" s="103"/>
      <c r="AI83" s="103"/>
      <c r="AJ83" s="103"/>
      <c r="AK83" s="103"/>
      <c r="AL83" s="103"/>
      <c r="AM83" s="103"/>
      <c r="AN83" s="103"/>
      <c r="AO83" s="103"/>
      <c r="AP83" s="104"/>
      <c r="AQ83" s="61">
        <f t="shared" si="16"/>
        <v>0</v>
      </c>
      <c r="AR83" s="103"/>
      <c r="AS83" s="103"/>
      <c r="AT83" s="103"/>
      <c r="AU83" s="103"/>
      <c r="AV83" s="103"/>
      <c r="AW83" s="103"/>
      <c r="AX83" s="103"/>
      <c r="AY83" s="103"/>
      <c r="AZ83" s="103"/>
      <c r="BA83" s="103"/>
      <c r="BB83" s="61">
        <f t="shared" si="17"/>
        <v>0</v>
      </c>
      <c r="BC83" s="203"/>
      <c r="BD83" s="8">
        <f t="shared" si="18"/>
        <v>0</v>
      </c>
      <c r="BE83" s="77"/>
      <c r="BF83" s="11"/>
    </row>
    <row r="84" spans="1:58" s="1" customFormat="1">
      <c r="A84" s="120"/>
      <c r="B84" s="120"/>
      <c r="C84" s="123"/>
      <c r="D84" s="123"/>
      <c r="E84" s="124"/>
      <c r="F84" s="102"/>
      <c r="G84" s="103"/>
      <c r="H84" s="103"/>
      <c r="I84" s="103"/>
      <c r="J84" s="103"/>
      <c r="K84" s="103"/>
      <c r="L84" s="103"/>
      <c r="M84" s="103"/>
      <c r="N84" s="103"/>
      <c r="O84" s="104"/>
      <c r="P84" s="103"/>
      <c r="Q84" s="61">
        <f t="shared" si="14"/>
        <v>0</v>
      </c>
      <c r="R84" s="103"/>
      <c r="S84" s="103"/>
      <c r="T84" s="103"/>
      <c r="U84" s="103"/>
      <c r="V84" s="103"/>
      <c r="W84" s="103"/>
      <c r="X84" s="104"/>
      <c r="Y84" s="103"/>
      <c r="Z84" s="103"/>
      <c r="AA84" s="103"/>
      <c r="AB84" s="103"/>
      <c r="AC84" s="61">
        <f t="shared" si="15"/>
        <v>0</v>
      </c>
      <c r="AD84" s="103"/>
      <c r="AE84" s="104"/>
      <c r="AF84" s="103"/>
      <c r="AG84" s="103"/>
      <c r="AH84" s="103"/>
      <c r="AI84" s="103"/>
      <c r="AJ84" s="103"/>
      <c r="AK84" s="103"/>
      <c r="AL84" s="103"/>
      <c r="AM84" s="103"/>
      <c r="AN84" s="103"/>
      <c r="AO84" s="103"/>
      <c r="AP84" s="104"/>
      <c r="AQ84" s="61">
        <f t="shared" si="16"/>
        <v>0</v>
      </c>
      <c r="AR84" s="103"/>
      <c r="AS84" s="103"/>
      <c r="AT84" s="103"/>
      <c r="AU84" s="103"/>
      <c r="AV84" s="103"/>
      <c r="AW84" s="103"/>
      <c r="AX84" s="103"/>
      <c r="AY84" s="103"/>
      <c r="AZ84" s="103"/>
      <c r="BA84" s="103"/>
      <c r="BB84" s="61">
        <f t="shared" si="17"/>
        <v>0</v>
      </c>
      <c r="BC84" s="203"/>
      <c r="BD84" s="8">
        <f t="shared" si="18"/>
        <v>0</v>
      </c>
      <c r="BE84" s="77"/>
      <c r="BF84" s="11"/>
    </row>
    <row r="85" spans="1:58" s="1" customFormat="1">
      <c r="A85" s="120"/>
      <c r="B85" s="125"/>
      <c r="C85" s="122"/>
      <c r="D85" s="122"/>
      <c r="E85" s="122"/>
      <c r="F85" s="102"/>
      <c r="G85" s="103"/>
      <c r="H85" s="103"/>
      <c r="I85" s="103"/>
      <c r="J85" s="103"/>
      <c r="K85" s="103"/>
      <c r="L85" s="103"/>
      <c r="M85" s="103"/>
      <c r="N85" s="103"/>
      <c r="O85" s="104"/>
      <c r="P85" s="103"/>
      <c r="Q85" s="61">
        <f t="shared" si="14"/>
        <v>0</v>
      </c>
      <c r="R85" s="103"/>
      <c r="S85" s="103"/>
      <c r="T85" s="103"/>
      <c r="U85" s="103"/>
      <c r="V85" s="103"/>
      <c r="W85" s="103"/>
      <c r="X85" s="104"/>
      <c r="Y85" s="103"/>
      <c r="Z85" s="103"/>
      <c r="AA85" s="103"/>
      <c r="AB85" s="103"/>
      <c r="AC85" s="61">
        <f t="shared" si="15"/>
        <v>0</v>
      </c>
      <c r="AD85" s="103"/>
      <c r="AE85" s="104"/>
      <c r="AF85" s="103"/>
      <c r="AG85" s="103"/>
      <c r="AH85" s="103"/>
      <c r="AI85" s="103"/>
      <c r="AJ85" s="103"/>
      <c r="AK85" s="103"/>
      <c r="AL85" s="103"/>
      <c r="AM85" s="103"/>
      <c r="AN85" s="103"/>
      <c r="AO85" s="103"/>
      <c r="AP85" s="104"/>
      <c r="AQ85" s="61">
        <f t="shared" si="16"/>
        <v>0</v>
      </c>
      <c r="AR85" s="103"/>
      <c r="AS85" s="103"/>
      <c r="AT85" s="103"/>
      <c r="AU85" s="103"/>
      <c r="AV85" s="103"/>
      <c r="AW85" s="103"/>
      <c r="AX85" s="103"/>
      <c r="AY85" s="103"/>
      <c r="AZ85" s="103"/>
      <c r="BA85" s="103"/>
      <c r="BB85" s="61">
        <f t="shared" si="17"/>
        <v>0</v>
      </c>
      <c r="BC85" s="203"/>
      <c r="BD85" s="8">
        <f t="shared" si="18"/>
        <v>0</v>
      </c>
      <c r="BE85" s="77"/>
      <c r="BF85" s="11"/>
    </row>
    <row r="86" spans="1:58" s="1" customFormat="1" ht="15.75" thickBot="1">
      <c r="A86" s="387" t="s">
        <v>1</v>
      </c>
      <c r="B86" s="147"/>
      <c r="C86" s="148"/>
      <c r="D86" s="148"/>
      <c r="E86" s="149"/>
      <c r="F86" s="105"/>
      <c r="G86" s="106"/>
      <c r="H86" s="106"/>
      <c r="I86" s="106"/>
      <c r="J86" s="106"/>
      <c r="K86" s="106"/>
      <c r="L86" s="106"/>
      <c r="M86" s="106"/>
      <c r="N86" s="106"/>
      <c r="O86" s="107"/>
      <c r="P86" s="106"/>
      <c r="Q86" s="62">
        <f>SUBTOTAL(9,Q81:Q85)</f>
        <v>50</v>
      </c>
      <c r="R86" s="106"/>
      <c r="S86" s="106"/>
      <c r="T86" s="106"/>
      <c r="U86" s="106"/>
      <c r="V86" s="106"/>
      <c r="W86" s="106"/>
      <c r="X86" s="107"/>
      <c r="Y86" s="106"/>
      <c r="Z86" s="106"/>
      <c r="AA86" s="106"/>
      <c r="AB86" s="106"/>
      <c r="AC86" s="62">
        <f>SUBTOTAL(9,AC81:AC85)</f>
        <v>0</v>
      </c>
      <c r="AD86" s="106"/>
      <c r="AE86" s="107"/>
      <c r="AF86" s="106"/>
      <c r="AG86" s="106"/>
      <c r="AH86" s="106"/>
      <c r="AI86" s="106"/>
      <c r="AJ86" s="106"/>
      <c r="AK86" s="106"/>
      <c r="AL86" s="106"/>
      <c r="AM86" s="106"/>
      <c r="AN86" s="106"/>
      <c r="AO86" s="106"/>
      <c r="AP86" s="107"/>
      <c r="AQ86" s="62">
        <f>SUBTOTAL(9,AQ81:AQ85)</f>
        <v>0</v>
      </c>
      <c r="AR86" s="106"/>
      <c r="AS86" s="106"/>
      <c r="AT86" s="106"/>
      <c r="AU86" s="106"/>
      <c r="AV86" s="106"/>
      <c r="AW86" s="106"/>
      <c r="AX86" s="106"/>
      <c r="AY86" s="106"/>
      <c r="AZ86" s="106"/>
      <c r="BA86" s="106"/>
      <c r="BB86" s="62">
        <f>SUBTOTAL(9,BB81:BB85)</f>
        <v>0</v>
      </c>
      <c r="BC86" s="204"/>
      <c r="BD86" s="10">
        <f>SUBTOTAL(9,BD81:BD85)</f>
        <v>50</v>
      </c>
      <c r="BE86" s="79">
        <f>'totaal BOL niv 2 2 jr'!E29</f>
        <v>0</v>
      </c>
      <c r="BF86" s="11"/>
    </row>
    <row r="87" spans="1:58" s="1" customFormat="1" ht="15" thickTop="1">
      <c r="A87" s="388" t="str">
        <f>'totaal BOL niv 2 2 jr'!B30</f>
        <v>Rassenkennis 2</v>
      </c>
      <c r="B87" s="152"/>
      <c r="C87" s="127"/>
      <c r="D87" s="127"/>
      <c r="E87" s="127"/>
      <c r="F87" s="411"/>
      <c r="G87" s="412"/>
      <c r="H87" s="412"/>
      <c r="I87" s="412"/>
      <c r="J87" s="412"/>
      <c r="K87" s="412"/>
      <c r="L87" s="412"/>
      <c r="M87" s="412"/>
      <c r="N87" s="412"/>
      <c r="O87" s="412"/>
      <c r="P87" s="412"/>
      <c r="Q87" s="439"/>
      <c r="R87" s="412"/>
      <c r="S87" s="412"/>
      <c r="T87" s="412"/>
      <c r="U87" s="412"/>
      <c r="V87" s="412"/>
      <c r="W87" s="412"/>
      <c r="X87" s="412"/>
      <c r="Y87" s="412"/>
      <c r="Z87" s="412"/>
      <c r="AA87" s="412"/>
      <c r="AB87" s="412"/>
      <c r="AC87" s="439"/>
      <c r="AD87" s="412"/>
      <c r="AE87" s="412"/>
      <c r="AF87" s="412"/>
      <c r="AG87" s="412"/>
      <c r="AH87" s="412"/>
      <c r="AI87" s="412"/>
      <c r="AJ87" s="412"/>
      <c r="AK87" s="412"/>
      <c r="AL87" s="412"/>
      <c r="AM87" s="412"/>
      <c r="AN87" s="412"/>
      <c r="AO87" s="412"/>
      <c r="AP87" s="412"/>
      <c r="AQ87" s="439"/>
      <c r="AR87" s="412"/>
      <c r="AS87" s="412"/>
      <c r="AT87" s="412"/>
      <c r="AU87" s="412"/>
      <c r="AV87" s="412"/>
      <c r="AW87" s="412"/>
      <c r="AX87" s="412"/>
      <c r="AY87" s="412"/>
      <c r="AZ87" s="412"/>
      <c r="BA87" s="412"/>
      <c r="BB87" s="439"/>
      <c r="BC87" s="429"/>
      <c r="BD87" s="443" t="s">
        <v>8</v>
      </c>
      <c r="BE87" s="77"/>
      <c r="BF87" s="2"/>
    </row>
    <row r="88" spans="1:58" s="1" customFormat="1">
      <c r="A88" s="120"/>
      <c r="B88" s="125"/>
      <c r="C88" s="122"/>
      <c r="D88" s="122"/>
      <c r="E88" s="122"/>
      <c r="F88" s="102">
        <v>50</v>
      </c>
      <c r="G88" s="103"/>
      <c r="H88" s="103"/>
      <c r="I88" s="103"/>
      <c r="J88" s="103"/>
      <c r="K88" s="103"/>
      <c r="L88" s="103"/>
      <c r="M88" s="103"/>
      <c r="N88" s="103"/>
      <c r="O88" s="104"/>
      <c r="P88" s="103"/>
      <c r="Q88" s="61">
        <f>SUM(F88:P88)</f>
        <v>50</v>
      </c>
      <c r="R88" s="103"/>
      <c r="S88" s="103"/>
      <c r="T88" s="103"/>
      <c r="U88" s="103"/>
      <c r="V88" s="103"/>
      <c r="W88" s="103"/>
      <c r="X88" s="104"/>
      <c r="Y88" s="103"/>
      <c r="Z88" s="103"/>
      <c r="AA88" s="103"/>
      <c r="AB88" s="103"/>
      <c r="AC88" s="61">
        <f>SUM(R88:AB88)</f>
        <v>0</v>
      </c>
      <c r="AD88" s="103"/>
      <c r="AE88" s="104"/>
      <c r="AF88" s="103"/>
      <c r="AG88" s="103"/>
      <c r="AH88" s="103"/>
      <c r="AI88" s="103"/>
      <c r="AJ88" s="103"/>
      <c r="AK88" s="103"/>
      <c r="AL88" s="103"/>
      <c r="AM88" s="103"/>
      <c r="AN88" s="103"/>
      <c r="AO88" s="103"/>
      <c r="AP88" s="104"/>
      <c r="AQ88" s="61">
        <f>SUM(AD88:AP88)</f>
        <v>0</v>
      </c>
      <c r="AR88" s="103"/>
      <c r="AS88" s="103"/>
      <c r="AT88" s="103"/>
      <c r="AU88" s="103"/>
      <c r="AV88" s="103"/>
      <c r="AW88" s="103"/>
      <c r="AX88" s="103"/>
      <c r="AY88" s="103"/>
      <c r="AZ88" s="103"/>
      <c r="BA88" s="103"/>
      <c r="BB88" s="61">
        <f>SUM(AR88:BA88)</f>
        <v>0</v>
      </c>
      <c r="BC88" s="203"/>
      <c r="BD88" s="8">
        <f t="shared" ref="BD88:BD92" si="19">SUM(Q88+AC88+AQ88+BB88)</f>
        <v>50</v>
      </c>
      <c r="BE88" s="77"/>
      <c r="BF88" s="11"/>
    </row>
    <row r="89" spans="1:58" s="1" customFormat="1">
      <c r="A89" s="120"/>
      <c r="B89" s="125"/>
      <c r="C89" s="122"/>
      <c r="D89" s="122"/>
      <c r="E89" s="122"/>
      <c r="F89" s="102"/>
      <c r="G89" s="103"/>
      <c r="H89" s="103"/>
      <c r="I89" s="103"/>
      <c r="J89" s="103"/>
      <c r="K89" s="103"/>
      <c r="L89" s="103"/>
      <c r="M89" s="103"/>
      <c r="N89" s="103"/>
      <c r="O89" s="104"/>
      <c r="P89" s="103"/>
      <c r="Q89" s="61">
        <f>SUM(F89:P89)</f>
        <v>0</v>
      </c>
      <c r="R89" s="103"/>
      <c r="S89" s="103"/>
      <c r="T89" s="103"/>
      <c r="U89" s="103"/>
      <c r="V89" s="103"/>
      <c r="W89" s="103"/>
      <c r="X89" s="104"/>
      <c r="Y89" s="103"/>
      <c r="Z89" s="103"/>
      <c r="AA89" s="103"/>
      <c r="AB89" s="103"/>
      <c r="AC89" s="61">
        <f>SUM(R89:AB89)</f>
        <v>0</v>
      </c>
      <c r="AD89" s="103"/>
      <c r="AE89" s="104"/>
      <c r="AF89" s="103"/>
      <c r="AG89" s="103"/>
      <c r="AH89" s="103"/>
      <c r="AI89" s="103"/>
      <c r="AJ89" s="103"/>
      <c r="AK89" s="103"/>
      <c r="AL89" s="103"/>
      <c r="AM89" s="103"/>
      <c r="AN89" s="103"/>
      <c r="AO89" s="103"/>
      <c r="AP89" s="104"/>
      <c r="AQ89" s="61">
        <f>SUM(AD89:AP89)</f>
        <v>0</v>
      </c>
      <c r="AR89" s="103"/>
      <c r="AS89" s="103"/>
      <c r="AT89" s="103"/>
      <c r="AU89" s="103"/>
      <c r="AV89" s="103"/>
      <c r="AW89" s="103"/>
      <c r="AX89" s="103"/>
      <c r="AY89" s="103"/>
      <c r="AZ89" s="103"/>
      <c r="BA89" s="103"/>
      <c r="BB89" s="61">
        <f>SUM(AR89:BA89)</f>
        <v>0</v>
      </c>
      <c r="BC89" s="203"/>
      <c r="BD89" s="8">
        <f t="shared" si="19"/>
        <v>0</v>
      </c>
      <c r="BE89" s="77"/>
      <c r="BF89" s="11"/>
    </row>
    <row r="90" spans="1:58" s="1" customFormat="1">
      <c r="A90" s="120"/>
      <c r="B90" s="125"/>
      <c r="C90" s="122"/>
      <c r="D90" s="122"/>
      <c r="E90" s="122"/>
      <c r="F90" s="108"/>
      <c r="G90" s="109"/>
      <c r="H90" s="109"/>
      <c r="I90" s="109"/>
      <c r="J90" s="109"/>
      <c r="K90" s="109"/>
      <c r="L90" s="109"/>
      <c r="M90" s="109"/>
      <c r="N90" s="109"/>
      <c r="O90" s="110"/>
      <c r="P90" s="109"/>
      <c r="Q90" s="61">
        <f>SUM(F90:P90)</f>
        <v>0</v>
      </c>
      <c r="R90" s="109"/>
      <c r="S90" s="109"/>
      <c r="T90" s="109"/>
      <c r="U90" s="109"/>
      <c r="V90" s="109"/>
      <c r="W90" s="109"/>
      <c r="X90" s="110"/>
      <c r="Y90" s="109"/>
      <c r="Z90" s="109"/>
      <c r="AA90" s="109"/>
      <c r="AB90" s="109"/>
      <c r="AC90" s="61">
        <f>SUM(R90:AB90)</f>
        <v>0</v>
      </c>
      <c r="AD90" s="109"/>
      <c r="AE90" s="110"/>
      <c r="AF90" s="109"/>
      <c r="AG90" s="109"/>
      <c r="AH90" s="109"/>
      <c r="AI90" s="109"/>
      <c r="AJ90" s="109"/>
      <c r="AK90" s="109"/>
      <c r="AL90" s="109"/>
      <c r="AM90" s="109"/>
      <c r="AN90" s="109"/>
      <c r="AO90" s="109"/>
      <c r="AP90" s="110"/>
      <c r="AQ90" s="61">
        <f>SUM(AD90:AP90)</f>
        <v>0</v>
      </c>
      <c r="AR90" s="109"/>
      <c r="AS90" s="109"/>
      <c r="AT90" s="109"/>
      <c r="AU90" s="109"/>
      <c r="AV90" s="109"/>
      <c r="AW90" s="109"/>
      <c r="AX90" s="109"/>
      <c r="AY90" s="109"/>
      <c r="AZ90" s="109"/>
      <c r="BA90" s="109"/>
      <c r="BB90" s="61">
        <f>SUM(AR90:BA90)</f>
        <v>0</v>
      </c>
      <c r="BC90" s="205"/>
      <c r="BD90" s="8">
        <f t="shared" si="19"/>
        <v>0</v>
      </c>
      <c r="BE90" s="77"/>
      <c r="BF90" s="11"/>
    </row>
    <row r="91" spans="1:58" s="1" customFormat="1">
      <c r="A91" s="120"/>
      <c r="B91" s="125"/>
      <c r="C91" s="122"/>
      <c r="D91" s="122"/>
      <c r="E91" s="122"/>
      <c r="F91" s="108"/>
      <c r="G91" s="109"/>
      <c r="H91" s="109"/>
      <c r="I91" s="109"/>
      <c r="J91" s="109"/>
      <c r="K91" s="109"/>
      <c r="L91" s="109"/>
      <c r="M91" s="109"/>
      <c r="N91" s="109"/>
      <c r="O91" s="110"/>
      <c r="P91" s="109"/>
      <c r="Q91" s="61">
        <f>SUM(F91:P91)</f>
        <v>0</v>
      </c>
      <c r="R91" s="109"/>
      <c r="S91" s="109"/>
      <c r="T91" s="109"/>
      <c r="U91" s="109"/>
      <c r="V91" s="109"/>
      <c r="W91" s="109"/>
      <c r="X91" s="110"/>
      <c r="Y91" s="109"/>
      <c r="Z91" s="109"/>
      <c r="AA91" s="109"/>
      <c r="AB91" s="109"/>
      <c r="AC91" s="61">
        <f>SUM(R91:AB91)</f>
        <v>0</v>
      </c>
      <c r="AD91" s="109"/>
      <c r="AE91" s="110"/>
      <c r="AF91" s="109"/>
      <c r="AG91" s="109"/>
      <c r="AH91" s="109"/>
      <c r="AI91" s="109"/>
      <c r="AJ91" s="109"/>
      <c r="AK91" s="109"/>
      <c r="AL91" s="109"/>
      <c r="AM91" s="109"/>
      <c r="AN91" s="109"/>
      <c r="AO91" s="109"/>
      <c r="AP91" s="110"/>
      <c r="AQ91" s="61">
        <f>SUM(AD91:AP91)</f>
        <v>0</v>
      </c>
      <c r="AR91" s="109"/>
      <c r="AS91" s="109"/>
      <c r="AT91" s="109"/>
      <c r="AU91" s="109"/>
      <c r="AV91" s="109"/>
      <c r="AW91" s="109"/>
      <c r="AX91" s="109"/>
      <c r="AY91" s="109"/>
      <c r="AZ91" s="109"/>
      <c r="BA91" s="109"/>
      <c r="BB91" s="61">
        <f>SUM(AR91:BA91)</f>
        <v>0</v>
      </c>
      <c r="BC91" s="205"/>
      <c r="BD91" s="8">
        <f t="shared" si="19"/>
        <v>0</v>
      </c>
      <c r="BE91" s="77"/>
      <c r="BF91" s="11"/>
    </row>
    <row r="92" spans="1:58" s="1" customFormat="1">
      <c r="A92" s="120"/>
      <c r="B92" s="125"/>
      <c r="C92" s="122"/>
      <c r="D92" s="122"/>
      <c r="E92" s="122"/>
      <c r="F92" s="108"/>
      <c r="G92" s="109"/>
      <c r="H92" s="109"/>
      <c r="I92" s="109"/>
      <c r="J92" s="109"/>
      <c r="K92" s="109"/>
      <c r="L92" s="109"/>
      <c r="M92" s="109"/>
      <c r="N92" s="109"/>
      <c r="O92" s="110"/>
      <c r="P92" s="109"/>
      <c r="Q92" s="61">
        <f>SUM(F92:P92)</f>
        <v>0</v>
      </c>
      <c r="R92" s="109"/>
      <c r="S92" s="109"/>
      <c r="T92" s="109"/>
      <c r="U92" s="109"/>
      <c r="V92" s="109"/>
      <c r="W92" s="109"/>
      <c r="X92" s="110"/>
      <c r="Y92" s="109"/>
      <c r="Z92" s="109"/>
      <c r="AA92" s="109"/>
      <c r="AB92" s="109"/>
      <c r="AC92" s="61">
        <f>SUM(R92:AB92)</f>
        <v>0</v>
      </c>
      <c r="AD92" s="109"/>
      <c r="AE92" s="110"/>
      <c r="AF92" s="109"/>
      <c r="AG92" s="109"/>
      <c r="AH92" s="109"/>
      <c r="AI92" s="109"/>
      <c r="AJ92" s="109"/>
      <c r="AK92" s="109"/>
      <c r="AL92" s="109"/>
      <c r="AM92" s="109"/>
      <c r="AN92" s="109"/>
      <c r="AO92" s="109"/>
      <c r="AP92" s="110"/>
      <c r="AQ92" s="61">
        <f>SUM(AD92:AP92)</f>
        <v>0</v>
      </c>
      <c r="AR92" s="109"/>
      <c r="AS92" s="109"/>
      <c r="AT92" s="109"/>
      <c r="AU92" s="109"/>
      <c r="AV92" s="109"/>
      <c r="AW92" s="109"/>
      <c r="AX92" s="109"/>
      <c r="AY92" s="109"/>
      <c r="AZ92" s="109"/>
      <c r="BA92" s="109"/>
      <c r="BB92" s="61">
        <f>SUM(AR92:BA92)</f>
        <v>0</v>
      </c>
      <c r="BC92" s="205"/>
      <c r="BD92" s="8">
        <f t="shared" si="19"/>
        <v>0</v>
      </c>
      <c r="BE92" s="77"/>
      <c r="BF92" s="11"/>
    </row>
    <row r="93" spans="1:58" s="1" customFormat="1" ht="15.75" thickBot="1">
      <c r="A93" s="387" t="s">
        <v>1</v>
      </c>
      <c r="B93" s="153"/>
      <c r="C93" s="154"/>
      <c r="D93" s="154"/>
      <c r="E93" s="154"/>
      <c r="F93" s="105"/>
      <c r="G93" s="106"/>
      <c r="H93" s="106"/>
      <c r="I93" s="106"/>
      <c r="J93" s="106"/>
      <c r="K93" s="106"/>
      <c r="L93" s="106"/>
      <c r="M93" s="106"/>
      <c r="N93" s="106"/>
      <c r="O93" s="107"/>
      <c r="P93" s="106"/>
      <c r="Q93" s="62">
        <f>SUBTOTAL(9,Q88:Q92)</f>
        <v>50</v>
      </c>
      <c r="R93" s="106"/>
      <c r="S93" s="106"/>
      <c r="T93" s="106"/>
      <c r="U93" s="106"/>
      <c r="V93" s="106"/>
      <c r="W93" s="106"/>
      <c r="X93" s="107"/>
      <c r="Y93" s="106"/>
      <c r="Z93" s="106"/>
      <c r="AA93" s="106"/>
      <c r="AB93" s="106"/>
      <c r="AC93" s="62">
        <f>SUBTOTAL(9,AC88:AC92)</f>
        <v>0</v>
      </c>
      <c r="AD93" s="106"/>
      <c r="AE93" s="107"/>
      <c r="AF93" s="106"/>
      <c r="AG93" s="106"/>
      <c r="AH93" s="106"/>
      <c r="AI93" s="106"/>
      <c r="AJ93" s="106"/>
      <c r="AK93" s="106"/>
      <c r="AL93" s="106"/>
      <c r="AM93" s="106"/>
      <c r="AN93" s="106"/>
      <c r="AO93" s="106"/>
      <c r="AP93" s="107"/>
      <c r="AQ93" s="62">
        <f>SUBTOTAL(9,AQ88:AQ92)</f>
        <v>0</v>
      </c>
      <c r="AR93" s="106"/>
      <c r="AS93" s="106"/>
      <c r="AT93" s="106"/>
      <c r="AU93" s="106"/>
      <c r="AV93" s="106"/>
      <c r="AW93" s="106"/>
      <c r="AX93" s="106"/>
      <c r="AY93" s="106"/>
      <c r="AZ93" s="106"/>
      <c r="BA93" s="106"/>
      <c r="BB93" s="62">
        <f>SUBTOTAL(9,BB88:BB92)</f>
        <v>0</v>
      </c>
      <c r="BC93" s="206"/>
      <c r="BD93" s="10">
        <f>SUBTOTAL(9,BD88:BD92)</f>
        <v>50</v>
      </c>
      <c r="BE93" s="79">
        <f>'totaal BOL niv 2 2 jr'!E30</f>
        <v>0</v>
      </c>
      <c r="BF93" s="11"/>
    </row>
    <row r="94" spans="1:58" s="1" customFormat="1" ht="15" thickTop="1">
      <c r="A94" s="388" t="str">
        <f>'totaal BOL niv 2 2 jr'!B31</f>
        <v>Dierenspeciaalzaak</v>
      </c>
      <c r="B94" s="152"/>
      <c r="C94" s="127"/>
      <c r="D94" s="127"/>
      <c r="E94" s="127"/>
      <c r="F94" s="411"/>
      <c r="G94" s="412"/>
      <c r="H94" s="412"/>
      <c r="I94" s="412"/>
      <c r="J94" s="412"/>
      <c r="K94" s="412"/>
      <c r="L94" s="412"/>
      <c r="M94" s="412"/>
      <c r="N94" s="412"/>
      <c r="O94" s="412"/>
      <c r="P94" s="412"/>
      <c r="Q94" s="439"/>
      <c r="R94" s="412"/>
      <c r="S94" s="412"/>
      <c r="T94" s="412"/>
      <c r="U94" s="412"/>
      <c r="V94" s="412"/>
      <c r="W94" s="412"/>
      <c r="X94" s="412"/>
      <c r="Y94" s="412"/>
      <c r="Z94" s="412"/>
      <c r="AA94" s="412"/>
      <c r="AB94" s="412"/>
      <c r="AC94" s="439"/>
      <c r="AD94" s="412"/>
      <c r="AE94" s="412"/>
      <c r="AF94" s="412"/>
      <c r="AG94" s="412"/>
      <c r="AH94" s="412"/>
      <c r="AI94" s="412"/>
      <c r="AJ94" s="412"/>
      <c r="AK94" s="412"/>
      <c r="AL94" s="412"/>
      <c r="AM94" s="412"/>
      <c r="AN94" s="412"/>
      <c r="AO94" s="412"/>
      <c r="AP94" s="412"/>
      <c r="AQ94" s="439"/>
      <c r="AR94" s="412"/>
      <c r="AS94" s="412"/>
      <c r="AT94" s="412"/>
      <c r="AU94" s="412"/>
      <c r="AV94" s="412"/>
      <c r="AW94" s="412"/>
      <c r="AX94" s="412"/>
      <c r="AY94" s="412"/>
      <c r="AZ94" s="412"/>
      <c r="BA94" s="412"/>
      <c r="BB94" s="439"/>
      <c r="BC94" s="429"/>
      <c r="BD94" s="443" t="s">
        <v>8</v>
      </c>
      <c r="BE94" s="77"/>
      <c r="BF94" s="2"/>
    </row>
    <row r="95" spans="1:58" s="1" customFormat="1">
      <c r="A95" s="120"/>
      <c r="B95" s="125"/>
      <c r="C95" s="122"/>
      <c r="D95" s="122"/>
      <c r="E95" s="122"/>
      <c r="F95" s="102">
        <v>50</v>
      </c>
      <c r="G95" s="103"/>
      <c r="H95" s="103"/>
      <c r="I95" s="103"/>
      <c r="J95" s="103"/>
      <c r="K95" s="103"/>
      <c r="L95" s="103"/>
      <c r="M95" s="103"/>
      <c r="N95" s="103"/>
      <c r="O95" s="104"/>
      <c r="P95" s="103"/>
      <c r="Q95" s="61">
        <f>SUM(F95:P95)</f>
        <v>50</v>
      </c>
      <c r="R95" s="103"/>
      <c r="S95" s="103"/>
      <c r="T95" s="103"/>
      <c r="U95" s="103"/>
      <c r="V95" s="103"/>
      <c r="W95" s="103"/>
      <c r="X95" s="104"/>
      <c r="Y95" s="103"/>
      <c r="Z95" s="103"/>
      <c r="AA95" s="103"/>
      <c r="AB95" s="103"/>
      <c r="AC95" s="61">
        <f>SUM(R95:AB95)</f>
        <v>0</v>
      </c>
      <c r="AD95" s="103"/>
      <c r="AE95" s="104"/>
      <c r="AF95" s="103"/>
      <c r="AG95" s="103"/>
      <c r="AH95" s="103"/>
      <c r="AI95" s="103"/>
      <c r="AJ95" s="103"/>
      <c r="AK95" s="103"/>
      <c r="AL95" s="103"/>
      <c r="AM95" s="103"/>
      <c r="AN95" s="103"/>
      <c r="AO95" s="103"/>
      <c r="AP95" s="104"/>
      <c r="AQ95" s="61">
        <f>SUM(AD95:AP95)</f>
        <v>0</v>
      </c>
      <c r="AR95" s="103"/>
      <c r="AS95" s="103"/>
      <c r="AT95" s="103"/>
      <c r="AU95" s="103"/>
      <c r="AV95" s="103"/>
      <c r="AW95" s="103"/>
      <c r="AX95" s="103"/>
      <c r="AY95" s="103"/>
      <c r="AZ95" s="103"/>
      <c r="BA95" s="103"/>
      <c r="BB95" s="61">
        <f>SUM(AR95:BA95)</f>
        <v>0</v>
      </c>
      <c r="BC95" s="203"/>
      <c r="BD95" s="8">
        <f t="shared" ref="BD95:BD99" si="20">SUM(Q95+AC95+AQ95+BB95)</f>
        <v>50</v>
      </c>
      <c r="BE95" s="77"/>
      <c r="BF95" s="11"/>
    </row>
    <row r="96" spans="1:58" s="1" customFormat="1">
      <c r="A96" s="120"/>
      <c r="B96" s="125"/>
      <c r="C96" s="122"/>
      <c r="D96" s="122"/>
      <c r="E96" s="122"/>
      <c r="F96" s="102"/>
      <c r="G96" s="103"/>
      <c r="H96" s="103"/>
      <c r="I96" s="103"/>
      <c r="J96" s="103"/>
      <c r="K96" s="103"/>
      <c r="L96" s="103"/>
      <c r="M96" s="103"/>
      <c r="N96" s="103"/>
      <c r="O96" s="104"/>
      <c r="P96" s="103"/>
      <c r="Q96" s="61">
        <f>SUM(F96:P96)</f>
        <v>0</v>
      </c>
      <c r="R96" s="103"/>
      <c r="S96" s="103"/>
      <c r="T96" s="103"/>
      <c r="U96" s="103"/>
      <c r="V96" s="103"/>
      <c r="W96" s="103"/>
      <c r="X96" s="104"/>
      <c r="Y96" s="103"/>
      <c r="Z96" s="103"/>
      <c r="AA96" s="103"/>
      <c r="AB96" s="103"/>
      <c r="AC96" s="61">
        <f>SUM(R96:AB96)</f>
        <v>0</v>
      </c>
      <c r="AD96" s="103"/>
      <c r="AE96" s="104"/>
      <c r="AF96" s="103"/>
      <c r="AG96" s="103"/>
      <c r="AH96" s="103"/>
      <c r="AI96" s="103"/>
      <c r="AJ96" s="103"/>
      <c r="AK96" s="103"/>
      <c r="AL96" s="103"/>
      <c r="AM96" s="103"/>
      <c r="AN96" s="103"/>
      <c r="AO96" s="103"/>
      <c r="AP96" s="104"/>
      <c r="AQ96" s="61">
        <f>SUM(AD96:AP96)</f>
        <v>0</v>
      </c>
      <c r="AR96" s="103"/>
      <c r="AS96" s="103"/>
      <c r="AT96" s="103"/>
      <c r="AU96" s="103"/>
      <c r="AV96" s="103"/>
      <c r="AW96" s="103"/>
      <c r="AX96" s="103"/>
      <c r="AY96" s="103"/>
      <c r="AZ96" s="103"/>
      <c r="BA96" s="103"/>
      <c r="BB96" s="61">
        <f>SUM(AR96:BA96)</f>
        <v>0</v>
      </c>
      <c r="BC96" s="203"/>
      <c r="BD96" s="8">
        <f t="shared" si="20"/>
        <v>0</v>
      </c>
      <c r="BE96" s="77"/>
      <c r="BF96" s="11"/>
    </row>
    <row r="97" spans="1:58" s="1" customFormat="1">
      <c r="A97" s="120"/>
      <c r="B97" s="125"/>
      <c r="C97" s="122"/>
      <c r="D97" s="122"/>
      <c r="E97" s="122"/>
      <c r="F97" s="108"/>
      <c r="G97" s="109"/>
      <c r="H97" s="109"/>
      <c r="I97" s="109"/>
      <c r="J97" s="109"/>
      <c r="K97" s="109"/>
      <c r="L97" s="109"/>
      <c r="M97" s="109"/>
      <c r="N97" s="109"/>
      <c r="O97" s="110"/>
      <c r="P97" s="109"/>
      <c r="Q97" s="61">
        <f>SUM(F97:P97)</f>
        <v>0</v>
      </c>
      <c r="R97" s="109"/>
      <c r="S97" s="109"/>
      <c r="T97" s="109"/>
      <c r="U97" s="109"/>
      <c r="V97" s="109"/>
      <c r="W97" s="109"/>
      <c r="X97" s="110"/>
      <c r="Y97" s="109"/>
      <c r="Z97" s="109"/>
      <c r="AA97" s="109"/>
      <c r="AB97" s="109"/>
      <c r="AC97" s="61">
        <f>SUM(R97:AB97)</f>
        <v>0</v>
      </c>
      <c r="AD97" s="109"/>
      <c r="AE97" s="110"/>
      <c r="AF97" s="109"/>
      <c r="AG97" s="109"/>
      <c r="AH97" s="109"/>
      <c r="AI97" s="109"/>
      <c r="AJ97" s="109"/>
      <c r="AK97" s="109"/>
      <c r="AL97" s="109"/>
      <c r="AM97" s="109"/>
      <c r="AN97" s="109"/>
      <c r="AO97" s="109"/>
      <c r="AP97" s="110"/>
      <c r="AQ97" s="61">
        <f>SUM(AD97:AP97)</f>
        <v>0</v>
      </c>
      <c r="AR97" s="109"/>
      <c r="AS97" s="109"/>
      <c r="AT97" s="109"/>
      <c r="AU97" s="109"/>
      <c r="AV97" s="109"/>
      <c r="AW97" s="109"/>
      <c r="AX97" s="109"/>
      <c r="AY97" s="109"/>
      <c r="AZ97" s="109"/>
      <c r="BA97" s="109"/>
      <c r="BB97" s="61">
        <f>SUM(AR97:BA97)</f>
        <v>0</v>
      </c>
      <c r="BC97" s="205"/>
      <c r="BD97" s="8">
        <f t="shared" si="20"/>
        <v>0</v>
      </c>
      <c r="BE97" s="77"/>
      <c r="BF97" s="11"/>
    </row>
    <row r="98" spans="1:58" s="1" customFormat="1">
      <c r="A98" s="120"/>
      <c r="B98" s="125"/>
      <c r="C98" s="122"/>
      <c r="D98" s="122"/>
      <c r="E98" s="122"/>
      <c r="F98" s="108"/>
      <c r="G98" s="109"/>
      <c r="H98" s="109"/>
      <c r="I98" s="109"/>
      <c r="J98" s="109"/>
      <c r="K98" s="109"/>
      <c r="L98" s="109"/>
      <c r="M98" s="109"/>
      <c r="N98" s="109"/>
      <c r="O98" s="110"/>
      <c r="P98" s="109"/>
      <c r="Q98" s="61">
        <f>SUM(F98:P98)</f>
        <v>0</v>
      </c>
      <c r="R98" s="109"/>
      <c r="S98" s="109"/>
      <c r="T98" s="109"/>
      <c r="U98" s="109"/>
      <c r="V98" s="109"/>
      <c r="W98" s="109"/>
      <c r="X98" s="110"/>
      <c r="Y98" s="109"/>
      <c r="Z98" s="109"/>
      <c r="AA98" s="109"/>
      <c r="AB98" s="109"/>
      <c r="AC98" s="61">
        <f>SUM(R98:AB98)</f>
        <v>0</v>
      </c>
      <c r="AD98" s="109"/>
      <c r="AE98" s="110"/>
      <c r="AF98" s="109"/>
      <c r="AG98" s="109"/>
      <c r="AH98" s="109"/>
      <c r="AI98" s="109"/>
      <c r="AJ98" s="109"/>
      <c r="AK98" s="109"/>
      <c r="AL98" s="109"/>
      <c r="AM98" s="109"/>
      <c r="AN98" s="109"/>
      <c r="AO98" s="109"/>
      <c r="AP98" s="110"/>
      <c r="AQ98" s="61">
        <f>SUM(AD98:AP98)</f>
        <v>0</v>
      </c>
      <c r="AR98" s="109"/>
      <c r="AS98" s="109"/>
      <c r="AT98" s="109"/>
      <c r="AU98" s="109"/>
      <c r="AV98" s="109"/>
      <c r="AW98" s="109"/>
      <c r="AX98" s="109"/>
      <c r="AY98" s="109"/>
      <c r="AZ98" s="109"/>
      <c r="BA98" s="109"/>
      <c r="BB98" s="61">
        <f>SUM(AR98:BA98)</f>
        <v>0</v>
      </c>
      <c r="BC98" s="205"/>
      <c r="BD98" s="8">
        <f t="shared" si="20"/>
        <v>0</v>
      </c>
      <c r="BE98" s="77"/>
      <c r="BF98" s="11"/>
    </row>
    <row r="99" spans="1:58" s="1" customFormat="1">
      <c r="A99" s="120"/>
      <c r="B99" s="125"/>
      <c r="C99" s="122"/>
      <c r="D99" s="122"/>
      <c r="E99" s="122"/>
      <c r="F99" s="108"/>
      <c r="G99" s="109"/>
      <c r="H99" s="109"/>
      <c r="I99" s="109"/>
      <c r="J99" s="109"/>
      <c r="K99" s="109"/>
      <c r="L99" s="109"/>
      <c r="M99" s="109"/>
      <c r="N99" s="109"/>
      <c r="O99" s="110"/>
      <c r="P99" s="109"/>
      <c r="Q99" s="61">
        <f>SUM(F99:P99)</f>
        <v>0</v>
      </c>
      <c r="R99" s="109"/>
      <c r="S99" s="109"/>
      <c r="T99" s="109"/>
      <c r="U99" s="109"/>
      <c r="V99" s="109"/>
      <c r="W99" s="109"/>
      <c r="X99" s="110"/>
      <c r="Y99" s="109"/>
      <c r="Z99" s="109"/>
      <c r="AA99" s="109"/>
      <c r="AB99" s="109"/>
      <c r="AC99" s="61">
        <f>SUM(R99:AB99)</f>
        <v>0</v>
      </c>
      <c r="AD99" s="109"/>
      <c r="AE99" s="110"/>
      <c r="AF99" s="109"/>
      <c r="AG99" s="109"/>
      <c r="AH99" s="109"/>
      <c r="AI99" s="109"/>
      <c r="AJ99" s="109"/>
      <c r="AK99" s="109"/>
      <c r="AL99" s="109"/>
      <c r="AM99" s="109"/>
      <c r="AN99" s="109"/>
      <c r="AO99" s="109"/>
      <c r="AP99" s="110"/>
      <c r="AQ99" s="61">
        <f>SUM(AD99:AP99)</f>
        <v>0</v>
      </c>
      <c r="AR99" s="109"/>
      <c r="AS99" s="109"/>
      <c r="AT99" s="109"/>
      <c r="AU99" s="109"/>
      <c r="AV99" s="109"/>
      <c r="AW99" s="109"/>
      <c r="AX99" s="109"/>
      <c r="AY99" s="109"/>
      <c r="AZ99" s="109"/>
      <c r="BA99" s="109"/>
      <c r="BB99" s="61">
        <f>SUM(AR99:BA99)</f>
        <v>0</v>
      </c>
      <c r="BC99" s="205"/>
      <c r="BD99" s="8">
        <f t="shared" si="20"/>
        <v>0</v>
      </c>
      <c r="BE99" s="77"/>
      <c r="BF99" s="11"/>
    </row>
    <row r="100" spans="1:58" s="1" customFormat="1" ht="15.75" thickBot="1">
      <c r="A100" s="387" t="s">
        <v>1</v>
      </c>
      <c r="B100" s="153"/>
      <c r="C100" s="154"/>
      <c r="D100" s="154"/>
      <c r="E100" s="154"/>
      <c r="F100" s="105"/>
      <c r="G100" s="106"/>
      <c r="H100" s="106"/>
      <c r="I100" s="106"/>
      <c r="J100" s="106"/>
      <c r="K100" s="106"/>
      <c r="L100" s="106"/>
      <c r="M100" s="106"/>
      <c r="N100" s="106"/>
      <c r="O100" s="107"/>
      <c r="P100" s="106"/>
      <c r="Q100" s="62">
        <f>SUBTOTAL(9,Q95:Q99)</f>
        <v>50</v>
      </c>
      <c r="R100" s="106"/>
      <c r="S100" s="106"/>
      <c r="T100" s="106"/>
      <c r="U100" s="106"/>
      <c r="V100" s="106"/>
      <c r="W100" s="106"/>
      <c r="X100" s="107"/>
      <c r="Y100" s="106"/>
      <c r="Z100" s="106"/>
      <c r="AA100" s="106"/>
      <c r="AB100" s="106"/>
      <c r="AC100" s="62">
        <f>SUBTOTAL(9,AC95:AC99)</f>
        <v>0</v>
      </c>
      <c r="AD100" s="106"/>
      <c r="AE100" s="107"/>
      <c r="AF100" s="106"/>
      <c r="AG100" s="106"/>
      <c r="AH100" s="106"/>
      <c r="AI100" s="106"/>
      <c r="AJ100" s="106"/>
      <c r="AK100" s="106"/>
      <c r="AL100" s="106"/>
      <c r="AM100" s="106"/>
      <c r="AN100" s="106"/>
      <c r="AO100" s="106"/>
      <c r="AP100" s="107"/>
      <c r="AQ100" s="62">
        <f>SUBTOTAL(9,AQ95:AQ99)</f>
        <v>0</v>
      </c>
      <c r="AR100" s="106"/>
      <c r="AS100" s="106"/>
      <c r="AT100" s="106"/>
      <c r="AU100" s="106"/>
      <c r="AV100" s="106"/>
      <c r="AW100" s="106"/>
      <c r="AX100" s="106"/>
      <c r="AY100" s="106"/>
      <c r="AZ100" s="106"/>
      <c r="BA100" s="106"/>
      <c r="BB100" s="62">
        <f>SUBTOTAL(9,BB95:BB99)</f>
        <v>0</v>
      </c>
      <c r="BC100" s="206"/>
      <c r="BD100" s="10">
        <f>SUBTOTAL(9,BD95:BD99)</f>
        <v>50</v>
      </c>
      <c r="BE100" s="79">
        <f>'totaal BOL niv 2 2 jr'!E31</f>
        <v>0</v>
      </c>
      <c r="BF100" s="11"/>
    </row>
    <row r="101" spans="1:58" s="1" customFormat="1" ht="15" thickTop="1">
      <c r="A101" s="388" t="str">
        <f>'totaal BOL niv 2 2 jr'!B32</f>
        <v>Voortplanting</v>
      </c>
      <c r="B101" s="152"/>
      <c r="C101" s="127"/>
      <c r="D101" s="127"/>
      <c r="E101" s="127"/>
      <c r="F101" s="411"/>
      <c r="G101" s="412"/>
      <c r="H101" s="412"/>
      <c r="I101" s="412"/>
      <c r="J101" s="412"/>
      <c r="K101" s="412"/>
      <c r="L101" s="412"/>
      <c r="M101" s="412"/>
      <c r="N101" s="412"/>
      <c r="O101" s="412"/>
      <c r="P101" s="412"/>
      <c r="Q101" s="439"/>
      <c r="R101" s="412"/>
      <c r="S101" s="412"/>
      <c r="T101" s="412"/>
      <c r="U101" s="412"/>
      <c r="V101" s="412"/>
      <c r="W101" s="412"/>
      <c r="X101" s="412"/>
      <c r="Y101" s="412"/>
      <c r="Z101" s="412"/>
      <c r="AA101" s="412"/>
      <c r="AB101" s="412"/>
      <c r="AC101" s="439"/>
      <c r="AD101" s="412"/>
      <c r="AE101" s="412"/>
      <c r="AF101" s="412"/>
      <c r="AG101" s="412"/>
      <c r="AH101" s="412"/>
      <c r="AI101" s="412"/>
      <c r="AJ101" s="412"/>
      <c r="AK101" s="412"/>
      <c r="AL101" s="412"/>
      <c r="AM101" s="412"/>
      <c r="AN101" s="412"/>
      <c r="AO101" s="412"/>
      <c r="AP101" s="412"/>
      <c r="AQ101" s="439"/>
      <c r="AR101" s="412"/>
      <c r="AS101" s="412"/>
      <c r="AT101" s="412"/>
      <c r="AU101" s="412"/>
      <c r="AV101" s="412"/>
      <c r="AW101" s="412"/>
      <c r="AX101" s="412"/>
      <c r="AY101" s="412"/>
      <c r="AZ101" s="412"/>
      <c r="BA101" s="412"/>
      <c r="BB101" s="439"/>
      <c r="BC101" s="429"/>
      <c r="BD101" s="443" t="s">
        <v>8</v>
      </c>
      <c r="BE101" s="77"/>
      <c r="BF101" s="2"/>
    </row>
    <row r="102" spans="1:58" s="1" customFormat="1">
      <c r="A102" s="120"/>
      <c r="B102" s="125"/>
      <c r="C102" s="122"/>
      <c r="D102" s="122"/>
      <c r="E102" s="122"/>
      <c r="F102" s="102">
        <v>50</v>
      </c>
      <c r="G102" s="103"/>
      <c r="H102" s="103"/>
      <c r="I102" s="103"/>
      <c r="J102" s="103"/>
      <c r="K102" s="103"/>
      <c r="L102" s="103"/>
      <c r="M102" s="103"/>
      <c r="N102" s="103"/>
      <c r="O102" s="104"/>
      <c r="P102" s="103"/>
      <c r="Q102" s="61">
        <f>SUM(F102:P102)</f>
        <v>50</v>
      </c>
      <c r="R102" s="103"/>
      <c r="S102" s="103"/>
      <c r="T102" s="103"/>
      <c r="U102" s="103"/>
      <c r="V102" s="103"/>
      <c r="W102" s="103"/>
      <c r="X102" s="104"/>
      <c r="Y102" s="103"/>
      <c r="Z102" s="103"/>
      <c r="AA102" s="103"/>
      <c r="AB102" s="103"/>
      <c r="AC102" s="61">
        <f>SUM(R102:AB102)</f>
        <v>0</v>
      </c>
      <c r="AD102" s="103"/>
      <c r="AE102" s="104"/>
      <c r="AF102" s="103"/>
      <c r="AG102" s="103"/>
      <c r="AH102" s="103"/>
      <c r="AI102" s="103"/>
      <c r="AJ102" s="103"/>
      <c r="AK102" s="103"/>
      <c r="AL102" s="103"/>
      <c r="AM102" s="103"/>
      <c r="AN102" s="103"/>
      <c r="AO102" s="103"/>
      <c r="AP102" s="104"/>
      <c r="AQ102" s="61">
        <f>SUM(AD102:AP102)</f>
        <v>0</v>
      </c>
      <c r="AR102" s="103"/>
      <c r="AS102" s="103"/>
      <c r="AT102" s="103"/>
      <c r="AU102" s="103"/>
      <c r="AV102" s="103"/>
      <c r="AW102" s="103"/>
      <c r="AX102" s="103"/>
      <c r="AY102" s="103"/>
      <c r="AZ102" s="103"/>
      <c r="BA102" s="103"/>
      <c r="BB102" s="61">
        <f>SUM(AR102:BA102)</f>
        <v>0</v>
      </c>
      <c r="BC102" s="203"/>
      <c r="BD102" s="8">
        <f t="shared" ref="BD102:BD106" si="21">SUM(Q102+AC102+AQ102+BB102)</f>
        <v>50</v>
      </c>
      <c r="BE102" s="77"/>
      <c r="BF102" s="11"/>
    </row>
    <row r="103" spans="1:58" s="1" customFormat="1">
      <c r="A103" s="120"/>
      <c r="B103" s="125"/>
      <c r="C103" s="122"/>
      <c r="D103" s="122"/>
      <c r="E103" s="122"/>
      <c r="F103" s="102"/>
      <c r="G103" s="103"/>
      <c r="H103" s="103"/>
      <c r="I103" s="103"/>
      <c r="J103" s="103"/>
      <c r="K103" s="103"/>
      <c r="L103" s="103"/>
      <c r="M103" s="103"/>
      <c r="N103" s="103"/>
      <c r="O103" s="104"/>
      <c r="P103" s="103"/>
      <c r="Q103" s="61">
        <f>SUM(F103:P103)</f>
        <v>0</v>
      </c>
      <c r="R103" s="103"/>
      <c r="S103" s="103"/>
      <c r="T103" s="103"/>
      <c r="U103" s="103"/>
      <c r="V103" s="103"/>
      <c r="W103" s="103"/>
      <c r="X103" s="104"/>
      <c r="Y103" s="103"/>
      <c r="Z103" s="103"/>
      <c r="AA103" s="103"/>
      <c r="AB103" s="103"/>
      <c r="AC103" s="61">
        <f>SUM(R103:AB103)</f>
        <v>0</v>
      </c>
      <c r="AD103" s="103"/>
      <c r="AE103" s="104"/>
      <c r="AF103" s="103"/>
      <c r="AG103" s="103"/>
      <c r="AH103" s="103"/>
      <c r="AI103" s="103"/>
      <c r="AJ103" s="103"/>
      <c r="AK103" s="103"/>
      <c r="AL103" s="103"/>
      <c r="AM103" s="103"/>
      <c r="AN103" s="103"/>
      <c r="AO103" s="103"/>
      <c r="AP103" s="104"/>
      <c r="AQ103" s="61">
        <f>SUM(AD103:AP103)</f>
        <v>0</v>
      </c>
      <c r="AR103" s="103"/>
      <c r="AS103" s="103"/>
      <c r="AT103" s="103"/>
      <c r="AU103" s="103"/>
      <c r="AV103" s="103"/>
      <c r="AW103" s="103"/>
      <c r="AX103" s="103"/>
      <c r="AY103" s="103"/>
      <c r="AZ103" s="103"/>
      <c r="BA103" s="103"/>
      <c r="BB103" s="61">
        <f>SUM(AR103:BA103)</f>
        <v>0</v>
      </c>
      <c r="BC103" s="203"/>
      <c r="BD103" s="8">
        <f t="shared" si="21"/>
        <v>0</v>
      </c>
      <c r="BE103" s="77"/>
      <c r="BF103" s="11"/>
    </row>
    <row r="104" spans="1:58" s="1" customFormat="1">
      <c r="A104" s="120"/>
      <c r="B104" s="125"/>
      <c r="C104" s="122"/>
      <c r="D104" s="122"/>
      <c r="E104" s="122"/>
      <c r="F104" s="108"/>
      <c r="G104" s="109"/>
      <c r="H104" s="109"/>
      <c r="I104" s="109"/>
      <c r="J104" s="109"/>
      <c r="K104" s="109"/>
      <c r="L104" s="109"/>
      <c r="M104" s="109"/>
      <c r="N104" s="109"/>
      <c r="O104" s="110"/>
      <c r="P104" s="109"/>
      <c r="Q104" s="61">
        <f>SUM(F104:P104)</f>
        <v>0</v>
      </c>
      <c r="R104" s="109"/>
      <c r="S104" s="109"/>
      <c r="T104" s="109"/>
      <c r="U104" s="109"/>
      <c r="V104" s="109"/>
      <c r="W104" s="109"/>
      <c r="X104" s="110"/>
      <c r="Y104" s="109"/>
      <c r="Z104" s="109"/>
      <c r="AA104" s="109"/>
      <c r="AB104" s="109"/>
      <c r="AC104" s="61">
        <f>SUM(R104:AB104)</f>
        <v>0</v>
      </c>
      <c r="AD104" s="109"/>
      <c r="AE104" s="110"/>
      <c r="AF104" s="109"/>
      <c r="AG104" s="109"/>
      <c r="AH104" s="109"/>
      <c r="AI104" s="109"/>
      <c r="AJ104" s="109"/>
      <c r="AK104" s="109"/>
      <c r="AL104" s="109"/>
      <c r="AM104" s="109"/>
      <c r="AN104" s="109"/>
      <c r="AO104" s="109"/>
      <c r="AP104" s="110"/>
      <c r="AQ104" s="61">
        <f>SUM(AD104:AP104)</f>
        <v>0</v>
      </c>
      <c r="AR104" s="109"/>
      <c r="AS104" s="109"/>
      <c r="AT104" s="109"/>
      <c r="AU104" s="109"/>
      <c r="AV104" s="109"/>
      <c r="AW104" s="109"/>
      <c r="AX104" s="109"/>
      <c r="AY104" s="109"/>
      <c r="AZ104" s="109"/>
      <c r="BA104" s="109"/>
      <c r="BB104" s="61">
        <f>SUM(AR104:BA104)</f>
        <v>0</v>
      </c>
      <c r="BC104" s="205"/>
      <c r="BD104" s="8">
        <f t="shared" si="21"/>
        <v>0</v>
      </c>
      <c r="BE104" s="77"/>
      <c r="BF104" s="11"/>
    </row>
    <row r="105" spans="1:58" s="1" customFormat="1">
      <c r="A105" s="120"/>
      <c r="B105" s="125"/>
      <c r="C105" s="122"/>
      <c r="D105" s="122"/>
      <c r="E105" s="122"/>
      <c r="F105" s="108"/>
      <c r="G105" s="109"/>
      <c r="H105" s="109"/>
      <c r="I105" s="109"/>
      <c r="J105" s="109"/>
      <c r="K105" s="109"/>
      <c r="L105" s="109"/>
      <c r="M105" s="109"/>
      <c r="N105" s="109"/>
      <c r="O105" s="110"/>
      <c r="P105" s="109"/>
      <c r="Q105" s="61">
        <f>SUM(F105:P105)</f>
        <v>0</v>
      </c>
      <c r="R105" s="109"/>
      <c r="S105" s="109"/>
      <c r="T105" s="109"/>
      <c r="U105" s="109"/>
      <c r="V105" s="109"/>
      <c r="W105" s="109"/>
      <c r="X105" s="110"/>
      <c r="Y105" s="109"/>
      <c r="Z105" s="109"/>
      <c r="AA105" s="109"/>
      <c r="AB105" s="109"/>
      <c r="AC105" s="61">
        <f>SUM(R105:AB105)</f>
        <v>0</v>
      </c>
      <c r="AD105" s="109"/>
      <c r="AE105" s="110"/>
      <c r="AF105" s="109"/>
      <c r="AG105" s="109"/>
      <c r="AH105" s="109"/>
      <c r="AI105" s="109"/>
      <c r="AJ105" s="109"/>
      <c r="AK105" s="109"/>
      <c r="AL105" s="109"/>
      <c r="AM105" s="109"/>
      <c r="AN105" s="109"/>
      <c r="AO105" s="109"/>
      <c r="AP105" s="110"/>
      <c r="AQ105" s="61">
        <f>SUM(AD105:AP105)</f>
        <v>0</v>
      </c>
      <c r="AR105" s="109"/>
      <c r="AS105" s="109"/>
      <c r="AT105" s="109"/>
      <c r="AU105" s="109"/>
      <c r="AV105" s="109"/>
      <c r="AW105" s="109"/>
      <c r="AX105" s="109"/>
      <c r="AY105" s="109"/>
      <c r="AZ105" s="109"/>
      <c r="BA105" s="109"/>
      <c r="BB105" s="61">
        <f>SUM(AR105:BA105)</f>
        <v>0</v>
      </c>
      <c r="BC105" s="205"/>
      <c r="BD105" s="8">
        <f t="shared" si="21"/>
        <v>0</v>
      </c>
      <c r="BE105" s="77"/>
      <c r="BF105" s="11"/>
    </row>
    <row r="106" spans="1:58" s="1" customFormat="1">
      <c r="A106" s="120"/>
      <c r="B106" s="125"/>
      <c r="C106" s="122"/>
      <c r="D106" s="122"/>
      <c r="E106" s="122"/>
      <c r="F106" s="108"/>
      <c r="G106" s="109"/>
      <c r="H106" s="109"/>
      <c r="I106" s="109"/>
      <c r="J106" s="109"/>
      <c r="K106" s="109"/>
      <c r="L106" s="109"/>
      <c r="M106" s="109"/>
      <c r="N106" s="109"/>
      <c r="O106" s="110"/>
      <c r="P106" s="109"/>
      <c r="Q106" s="61">
        <f>SUM(F106:P106)</f>
        <v>0</v>
      </c>
      <c r="R106" s="109"/>
      <c r="S106" s="109"/>
      <c r="T106" s="109"/>
      <c r="U106" s="109"/>
      <c r="V106" s="109"/>
      <c r="W106" s="109"/>
      <c r="X106" s="110"/>
      <c r="Y106" s="109"/>
      <c r="Z106" s="109"/>
      <c r="AA106" s="109"/>
      <c r="AB106" s="109"/>
      <c r="AC106" s="61">
        <f>SUM(R106:AB106)</f>
        <v>0</v>
      </c>
      <c r="AD106" s="109"/>
      <c r="AE106" s="110"/>
      <c r="AF106" s="109"/>
      <c r="AG106" s="109"/>
      <c r="AH106" s="109"/>
      <c r="AI106" s="109"/>
      <c r="AJ106" s="109"/>
      <c r="AK106" s="109"/>
      <c r="AL106" s="109"/>
      <c r="AM106" s="109"/>
      <c r="AN106" s="109"/>
      <c r="AO106" s="109"/>
      <c r="AP106" s="110"/>
      <c r="AQ106" s="61">
        <f>SUM(AD106:AP106)</f>
        <v>0</v>
      </c>
      <c r="AR106" s="109"/>
      <c r="AS106" s="109"/>
      <c r="AT106" s="109"/>
      <c r="AU106" s="109"/>
      <c r="AV106" s="109"/>
      <c r="AW106" s="109"/>
      <c r="AX106" s="109"/>
      <c r="AY106" s="109"/>
      <c r="AZ106" s="109"/>
      <c r="BA106" s="109"/>
      <c r="BB106" s="61">
        <f>SUM(AR106:BA106)</f>
        <v>0</v>
      </c>
      <c r="BC106" s="205"/>
      <c r="BD106" s="8">
        <f t="shared" si="21"/>
        <v>0</v>
      </c>
      <c r="BE106" s="77"/>
      <c r="BF106" s="11"/>
    </row>
    <row r="107" spans="1:58" s="1" customFormat="1" ht="15.75" thickBot="1">
      <c r="A107" s="387" t="s">
        <v>1</v>
      </c>
      <c r="B107" s="153"/>
      <c r="C107" s="154"/>
      <c r="D107" s="154"/>
      <c r="E107" s="154"/>
      <c r="F107" s="105"/>
      <c r="G107" s="106"/>
      <c r="H107" s="106"/>
      <c r="I107" s="106"/>
      <c r="J107" s="106"/>
      <c r="K107" s="106"/>
      <c r="L107" s="106"/>
      <c r="M107" s="106"/>
      <c r="N107" s="106"/>
      <c r="O107" s="107"/>
      <c r="P107" s="106"/>
      <c r="Q107" s="62">
        <f>SUBTOTAL(9,Q102:Q106)</f>
        <v>50</v>
      </c>
      <c r="R107" s="106"/>
      <c r="S107" s="106"/>
      <c r="T107" s="106"/>
      <c r="U107" s="106"/>
      <c r="V107" s="106"/>
      <c r="W107" s="106"/>
      <c r="X107" s="107"/>
      <c r="Y107" s="106"/>
      <c r="Z107" s="106"/>
      <c r="AA107" s="106"/>
      <c r="AB107" s="106"/>
      <c r="AC107" s="62">
        <f>SUBTOTAL(9,AC102:AC106)</f>
        <v>0</v>
      </c>
      <c r="AD107" s="106"/>
      <c r="AE107" s="107"/>
      <c r="AF107" s="106"/>
      <c r="AG107" s="106"/>
      <c r="AH107" s="106"/>
      <c r="AI107" s="106"/>
      <c r="AJ107" s="106"/>
      <c r="AK107" s="106"/>
      <c r="AL107" s="106"/>
      <c r="AM107" s="106"/>
      <c r="AN107" s="106"/>
      <c r="AO107" s="106"/>
      <c r="AP107" s="107"/>
      <c r="AQ107" s="62">
        <f>SUBTOTAL(9,AQ102:AQ106)</f>
        <v>0</v>
      </c>
      <c r="AR107" s="106"/>
      <c r="AS107" s="106"/>
      <c r="AT107" s="106"/>
      <c r="AU107" s="106"/>
      <c r="AV107" s="106"/>
      <c r="AW107" s="106"/>
      <c r="AX107" s="106"/>
      <c r="AY107" s="106"/>
      <c r="AZ107" s="106"/>
      <c r="BA107" s="106"/>
      <c r="BB107" s="62">
        <f>SUBTOTAL(9,BB102:BB106)</f>
        <v>0</v>
      </c>
      <c r="BC107" s="206"/>
      <c r="BD107" s="10">
        <f>SUBTOTAL(9,BD102:BD106)</f>
        <v>50</v>
      </c>
      <c r="BE107" s="79">
        <f>'totaal BOL niv 2 2 jr'!E32</f>
        <v>0</v>
      </c>
      <c r="BF107" s="11"/>
    </row>
    <row r="108" spans="1:58" s="1" customFormat="1" ht="15" thickTop="1">
      <c r="A108" s="388" t="str">
        <f>'totaal BOL niv 2 2 jr'!B33</f>
        <v>Voeding 2</v>
      </c>
      <c r="B108" s="152"/>
      <c r="C108" s="127"/>
      <c r="D108" s="127"/>
      <c r="E108" s="127"/>
      <c r="F108" s="411"/>
      <c r="G108" s="412"/>
      <c r="H108" s="412"/>
      <c r="I108" s="412"/>
      <c r="J108" s="412"/>
      <c r="K108" s="412"/>
      <c r="L108" s="412"/>
      <c r="M108" s="412"/>
      <c r="N108" s="412"/>
      <c r="O108" s="412"/>
      <c r="P108" s="412"/>
      <c r="Q108" s="439"/>
      <c r="R108" s="412"/>
      <c r="S108" s="412"/>
      <c r="T108" s="412"/>
      <c r="U108" s="412"/>
      <c r="V108" s="412"/>
      <c r="W108" s="412"/>
      <c r="X108" s="412"/>
      <c r="Y108" s="412"/>
      <c r="Z108" s="412"/>
      <c r="AA108" s="412"/>
      <c r="AB108" s="412"/>
      <c r="AC108" s="439"/>
      <c r="AD108" s="412"/>
      <c r="AE108" s="412"/>
      <c r="AF108" s="412"/>
      <c r="AG108" s="412"/>
      <c r="AH108" s="412"/>
      <c r="AI108" s="412"/>
      <c r="AJ108" s="412"/>
      <c r="AK108" s="412"/>
      <c r="AL108" s="412"/>
      <c r="AM108" s="412"/>
      <c r="AN108" s="412"/>
      <c r="AO108" s="412"/>
      <c r="AP108" s="412"/>
      <c r="AQ108" s="439"/>
      <c r="AR108" s="412"/>
      <c r="AS108" s="412"/>
      <c r="AT108" s="412"/>
      <c r="AU108" s="412"/>
      <c r="AV108" s="412"/>
      <c r="AW108" s="412"/>
      <c r="AX108" s="412"/>
      <c r="AY108" s="412"/>
      <c r="AZ108" s="412"/>
      <c r="BA108" s="412"/>
      <c r="BB108" s="439"/>
      <c r="BC108" s="429"/>
      <c r="BD108" s="443" t="s">
        <v>8</v>
      </c>
      <c r="BE108" s="77"/>
      <c r="BF108" s="2"/>
    </row>
    <row r="109" spans="1:58" s="1" customFormat="1">
      <c r="A109" s="120"/>
      <c r="B109" s="125"/>
      <c r="C109" s="122"/>
      <c r="D109" s="122"/>
      <c r="E109" s="122"/>
      <c r="F109" s="102">
        <v>50</v>
      </c>
      <c r="G109" s="103"/>
      <c r="H109" s="103"/>
      <c r="I109" s="103"/>
      <c r="J109" s="103"/>
      <c r="K109" s="103"/>
      <c r="L109" s="103"/>
      <c r="M109" s="103"/>
      <c r="N109" s="103"/>
      <c r="O109" s="104"/>
      <c r="P109" s="103"/>
      <c r="Q109" s="61">
        <f>SUM(F109:P109)</f>
        <v>50</v>
      </c>
      <c r="R109" s="103"/>
      <c r="S109" s="103"/>
      <c r="T109" s="103"/>
      <c r="U109" s="103"/>
      <c r="V109" s="103"/>
      <c r="W109" s="103"/>
      <c r="X109" s="104"/>
      <c r="Y109" s="103"/>
      <c r="Z109" s="103"/>
      <c r="AA109" s="103"/>
      <c r="AB109" s="103"/>
      <c r="AC109" s="61">
        <f>SUM(R109:AB109)</f>
        <v>0</v>
      </c>
      <c r="AD109" s="103"/>
      <c r="AE109" s="104"/>
      <c r="AF109" s="103"/>
      <c r="AG109" s="103"/>
      <c r="AH109" s="103"/>
      <c r="AI109" s="103"/>
      <c r="AJ109" s="103"/>
      <c r="AK109" s="103"/>
      <c r="AL109" s="103"/>
      <c r="AM109" s="103"/>
      <c r="AN109" s="103"/>
      <c r="AO109" s="103"/>
      <c r="AP109" s="104"/>
      <c r="AQ109" s="61">
        <f>SUM(AD109:AP109)</f>
        <v>0</v>
      </c>
      <c r="AR109" s="103"/>
      <c r="AS109" s="103"/>
      <c r="AT109" s="103"/>
      <c r="AU109" s="103"/>
      <c r="AV109" s="103"/>
      <c r="AW109" s="103"/>
      <c r="AX109" s="103"/>
      <c r="AY109" s="103"/>
      <c r="AZ109" s="103"/>
      <c r="BA109" s="103"/>
      <c r="BB109" s="61">
        <f>SUM(AR109:BA109)</f>
        <v>0</v>
      </c>
      <c r="BC109" s="203"/>
      <c r="BD109" s="8">
        <f t="shared" ref="BD109:BD113" si="22">SUM(Q109+AC109+AQ109+BB109)</f>
        <v>50</v>
      </c>
      <c r="BE109" s="77"/>
      <c r="BF109" s="11"/>
    </row>
    <row r="110" spans="1:58" s="1" customFormat="1">
      <c r="A110" s="120"/>
      <c r="B110" s="125"/>
      <c r="C110" s="122"/>
      <c r="D110" s="122"/>
      <c r="E110" s="122"/>
      <c r="F110" s="102"/>
      <c r="G110" s="103"/>
      <c r="H110" s="103"/>
      <c r="I110" s="103"/>
      <c r="J110" s="103"/>
      <c r="K110" s="103"/>
      <c r="L110" s="103"/>
      <c r="M110" s="103"/>
      <c r="N110" s="103"/>
      <c r="O110" s="104"/>
      <c r="P110" s="103"/>
      <c r="Q110" s="61">
        <f>SUM(F110:P110)</f>
        <v>0</v>
      </c>
      <c r="R110" s="103"/>
      <c r="S110" s="103"/>
      <c r="T110" s="103"/>
      <c r="U110" s="103"/>
      <c r="V110" s="103"/>
      <c r="W110" s="103"/>
      <c r="X110" s="104"/>
      <c r="Y110" s="103"/>
      <c r="Z110" s="103"/>
      <c r="AA110" s="103"/>
      <c r="AB110" s="103"/>
      <c r="AC110" s="61">
        <f>SUM(R110:AB110)</f>
        <v>0</v>
      </c>
      <c r="AD110" s="103"/>
      <c r="AE110" s="104"/>
      <c r="AF110" s="103"/>
      <c r="AG110" s="103"/>
      <c r="AH110" s="103"/>
      <c r="AI110" s="103"/>
      <c r="AJ110" s="103"/>
      <c r="AK110" s="103"/>
      <c r="AL110" s="103"/>
      <c r="AM110" s="103"/>
      <c r="AN110" s="103"/>
      <c r="AO110" s="103"/>
      <c r="AP110" s="104"/>
      <c r="AQ110" s="61">
        <f>SUM(AD110:AP110)</f>
        <v>0</v>
      </c>
      <c r="AR110" s="103"/>
      <c r="AS110" s="103"/>
      <c r="AT110" s="103"/>
      <c r="AU110" s="103"/>
      <c r="AV110" s="103"/>
      <c r="AW110" s="103"/>
      <c r="AX110" s="103"/>
      <c r="AY110" s="103"/>
      <c r="AZ110" s="103"/>
      <c r="BA110" s="103"/>
      <c r="BB110" s="61">
        <f>SUM(AR110:BA110)</f>
        <v>0</v>
      </c>
      <c r="BC110" s="203"/>
      <c r="BD110" s="8">
        <f t="shared" si="22"/>
        <v>0</v>
      </c>
      <c r="BE110" s="77"/>
      <c r="BF110" s="11"/>
    </row>
    <row r="111" spans="1:58" s="1" customFormat="1">
      <c r="A111" s="120"/>
      <c r="B111" s="125"/>
      <c r="C111" s="122"/>
      <c r="D111" s="122"/>
      <c r="E111" s="122"/>
      <c r="F111" s="108"/>
      <c r="G111" s="109"/>
      <c r="H111" s="109"/>
      <c r="I111" s="109"/>
      <c r="J111" s="109"/>
      <c r="K111" s="109"/>
      <c r="L111" s="109"/>
      <c r="M111" s="109"/>
      <c r="N111" s="109"/>
      <c r="O111" s="110"/>
      <c r="P111" s="109"/>
      <c r="Q111" s="61">
        <f>SUM(F111:P111)</f>
        <v>0</v>
      </c>
      <c r="R111" s="109"/>
      <c r="S111" s="109"/>
      <c r="T111" s="109"/>
      <c r="U111" s="109"/>
      <c r="V111" s="109"/>
      <c r="W111" s="109"/>
      <c r="X111" s="110"/>
      <c r="Y111" s="109"/>
      <c r="Z111" s="109"/>
      <c r="AA111" s="109"/>
      <c r="AB111" s="109"/>
      <c r="AC111" s="61">
        <f>SUM(R111:AB111)</f>
        <v>0</v>
      </c>
      <c r="AD111" s="109"/>
      <c r="AE111" s="110"/>
      <c r="AF111" s="109"/>
      <c r="AG111" s="109"/>
      <c r="AH111" s="109"/>
      <c r="AI111" s="109"/>
      <c r="AJ111" s="109"/>
      <c r="AK111" s="109"/>
      <c r="AL111" s="109"/>
      <c r="AM111" s="109"/>
      <c r="AN111" s="109"/>
      <c r="AO111" s="109"/>
      <c r="AP111" s="110"/>
      <c r="AQ111" s="61">
        <f>SUM(AD111:AP111)</f>
        <v>0</v>
      </c>
      <c r="AR111" s="109"/>
      <c r="AS111" s="109"/>
      <c r="AT111" s="109"/>
      <c r="AU111" s="109"/>
      <c r="AV111" s="109"/>
      <c r="AW111" s="109"/>
      <c r="AX111" s="109"/>
      <c r="AY111" s="109"/>
      <c r="AZ111" s="109"/>
      <c r="BA111" s="109"/>
      <c r="BB111" s="61">
        <f>SUM(AR111:BA111)</f>
        <v>0</v>
      </c>
      <c r="BC111" s="205"/>
      <c r="BD111" s="8">
        <f t="shared" si="22"/>
        <v>0</v>
      </c>
      <c r="BE111" s="77"/>
      <c r="BF111" s="11"/>
    </row>
    <row r="112" spans="1:58" s="1" customFormat="1">
      <c r="A112" s="120"/>
      <c r="B112" s="125"/>
      <c r="C112" s="122"/>
      <c r="D112" s="122"/>
      <c r="E112" s="122"/>
      <c r="F112" s="108"/>
      <c r="G112" s="109"/>
      <c r="H112" s="109"/>
      <c r="I112" s="109"/>
      <c r="J112" s="109"/>
      <c r="K112" s="109"/>
      <c r="L112" s="109"/>
      <c r="M112" s="109"/>
      <c r="N112" s="109"/>
      <c r="O112" s="110"/>
      <c r="P112" s="109"/>
      <c r="Q112" s="61">
        <f>SUM(F112:P112)</f>
        <v>0</v>
      </c>
      <c r="R112" s="109"/>
      <c r="S112" s="109"/>
      <c r="T112" s="109"/>
      <c r="U112" s="109"/>
      <c r="V112" s="109"/>
      <c r="W112" s="109"/>
      <c r="X112" s="110"/>
      <c r="Y112" s="109"/>
      <c r="Z112" s="109"/>
      <c r="AA112" s="109"/>
      <c r="AB112" s="109"/>
      <c r="AC112" s="61">
        <f>SUM(R112:AB112)</f>
        <v>0</v>
      </c>
      <c r="AD112" s="109"/>
      <c r="AE112" s="110"/>
      <c r="AF112" s="109"/>
      <c r="AG112" s="109"/>
      <c r="AH112" s="109"/>
      <c r="AI112" s="109"/>
      <c r="AJ112" s="109"/>
      <c r="AK112" s="109"/>
      <c r="AL112" s="109"/>
      <c r="AM112" s="109"/>
      <c r="AN112" s="109"/>
      <c r="AO112" s="109"/>
      <c r="AP112" s="110"/>
      <c r="AQ112" s="61">
        <f>SUM(AD112:AP112)</f>
        <v>0</v>
      </c>
      <c r="AR112" s="109"/>
      <c r="AS112" s="109"/>
      <c r="AT112" s="109"/>
      <c r="AU112" s="109"/>
      <c r="AV112" s="109"/>
      <c r="AW112" s="109"/>
      <c r="AX112" s="109"/>
      <c r="AY112" s="109"/>
      <c r="AZ112" s="109"/>
      <c r="BA112" s="109"/>
      <c r="BB112" s="61">
        <f>SUM(AR112:BA112)</f>
        <v>0</v>
      </c>
      <c r="BC112" s="205"/>
      <c r="BD112" s="8">
        <f t="shared" si="22"/>
        <v>0</v>
      </c>
      <c r="BE112" s="77"/>
      <c r="BF112" s="11"/>
    </row>
    <row r="113" spans="1:58" s="1" customFormat="1">
      <c r="A113" s="120"/>
      <c r="B113" s="125"/>
      <c r="C113" s="122"/>
      <c r="D113" s="122"/>
      <c r="E113" s="122"/>
      <c r="F113" s="108"/>
      <c r="G113" s="109"/>
      <c r="H113" s="109"/>
      <c r="I113" s="109"/>
      <c r="J113" s="109"/>
      <c r="K113" s="109"/>
      <c r="L113" s="109"/>
      <c r="M113" s="109"/>
      <c r="N113" s="109"/>
      <c r="O113" s="110"/>
      <c r="P113" s="109"/>
      <c r="Q113" s="61">
        <f>SUM(F113:P113)</f>
        <v>0</v>
      </c>
      <c r="R113" s="109"/>
      <c r="S113" s="109"/>
      <c r="T113" s="109"/>
      <c r="U113" s="109"/>
      <c r="V113" s="109"/>
      <c r="W113" s="109"/>
      <c r="X113" s="110"/>
      <c r="Y113" s="109"/>
      <c r="Z113" s="109"/>
      <c r="AA113" s="109"/>
      <c r="AB113" s="109"/>
      <c r="AC113" s="61">
        <f>SUM(R113:AB113)</f>
        <v>0</v>
      </c>
      <c r="AD113" s="109"/>
      <c r="AE113" s="110"/>
      <c r="AF113" s="109"/>
      <c r="AG113" s="109"/>
      <c r="AH113" s="109"/>
      <c r="AI113" s="109"/>
      <c r="AJ113" s="109"/>
      <c r="AK113" s="109"/>
      <c r="AL113" s="109"/>
      <c r="AM113" s="109"/>
      <c r="AN113" s="109"/>
      <c r="AO113" s="109"/>
      <c r="AP113" s="110"/>
      <c r="AQ113" s="61">
        <f>SUM(AD113:AP113)</f>
        <v>0</v>
      </c>
      <c r="AR113" s="109"/>
      <c r="AS113" s="109"/>
      <c r="AT113" s="109"/>
      <c r="AU113" s="109"/>
      <c r="AV113" s="109"/>
      <c r="AW113" s="109"/>
      <c r="AX113" s="109"/>
      <c r="AY113" s="109"/>
      <c r="AZ113" s="109"/>
      <c r="BA113" s="109"/>
      <c r="BB113" s="61">
        <f>SUM(AR113:BA113)</f>
        <v>0</v>
      </c>
      <c r="BC113" s="205"/>
      <c r="BD113" s="8">
        <f t="shared" si="22"/>
        <v>0</v>
      </c>
      <c r="BE113" s="77"/>
      <c r="BF113" s="11"/>
    </row>
    <row r="114" spans="1:58" s="1" customFormat="1" ht="15.75" thickBot="1">
      <c r="A114" s="387" t="s">
        <v>1</v>
      </c>
      <c r="B114" s="153"/>
      <c r="C114" s="154"/>
      <c r="D114" s="154"/>
      <c r="E114" s="154"/>
      <c r="F114" s="105"/>
      <c r="G114" s="106"/>
      <c r="H114" s="106"/>
      <c r="I114" s="106"/>
      <c r="J114" s="106"/>
      <c r="K114" s="106"/>
      <c r="L114" s="106"/>
      <c r="M114" s="106"/>
      <c r="N114" s="106"/>
      <c r="O114" s="107"/>
      <c r="P114" s="106"/>
      <c r="Q114" s="62">
        <f>SUBTOTAL(9,Q109:Q113)</f>
        <v>50</v>
      </c>
      <c r="R114" s="106"/>
      <c r="S114" s="106"/>
      <c r="T114" s="106"/>
      <c r="U114" s="106"/>
      <c r="V114" s="106"/>
      <c r="W114" s="106"/>
      <c r="X114" s="107"/>
      <c r="Y114" s="106"/>
      <c r="Z114" s="106"/>
      <c r="AA114" s="106"/>
      <c r="AB114" s="106"/>
      <c r="AC114" s="62">
        <f>SUBTOTAL(9,AC109:AC113)</f>
        <v>0</v>
      </c>
      <c r="AD114" s="106"/>
      <c r="AE114" s="107"/>
      <c r="AF114" s="106"/>
      <c r="AG114" s="106"/>
      <c r="AH114" s="106"/>
      <c r="AI114" s="106"/>
      <c r="AJ114" s="106"/>
      <c r="AK114" s="106"/>
      <c r="AL114" s="106"/>
      <c r="AM114" s="106"/>
      <c r="AN114" s="106"/>
      <c r="AO114" s="106"/>
      <c r="AP114" s="107"/>
      <c r="AQ114" s="62">
        <f>SUBTOTAL(9,AQ109:AQ113)</f>
        <v>0</v>
      </c>
      <c r="AR114" s="106"/>
      <c r="AS114" s="106"/>
      <c r="AT114" s="106"/>
      <c r="AU114" s="106"/>
      <c r="AV114" s="106"/>
      <c r="AW114" s="106"/>
      <c r="AX114" s="106"/>
      <c r="AY114" s="106"/>
      <c r="AZ114" s="106"/>
      <c r="BA114" s="106"/>
      <c r="BB114" s="62">
        <f>SUBTOTAL(9,BB109:BB113)</f>
        <v>0</v>
      </c>
      <c r="BC114" s="206"/>
      <c r="BD114" s="10">
        <f>SUBTOTAL(9,BD109:BD113)</f>
        <v>50</v>
      </c>
      <c r="BE114" s="79">
        <f>'totaal BOL niv 2 2 jr'!E33</f>
        <v>0</v>
      </c>
      <c r="BF114" s="11"/>
    </row>
    <row r="115" spans="1:58" s="1" customFormat="1" ht="15" thickTop="1">
      <c r="A115" s="388" t="str">
        <f>'totaal BOL niv 2 2 jr'!B34</f>
        <v>Huisvesting 2</v>
      </c>
      <c r="B115" s="152"/>
      <c r="C115" s="127"/>
      <c r="D115" s="127"/>
      <c r="E115" s="127"/>
      <c r="F115" s="411"/>
      <c r="G115" s="412"/>
      <c r="H115" s="412"/>
      <c r="I115" s="412"/>
      <c r="J115" s="412"/>
      <c r="K115" s="412"/>
      <c r="L115" s="412"/>
      <c r="M115" s="412"/>
      <c r="N115" s="412"/>
      <c r="O115" s="412"/>
      <c r="P115" s="412"/>
      <c r="Q115" s="439"/>
      <c r="R115" s="412"/>
      <c r="S115" s="412"/>
      <c r="T115" s="412"/>
      <c r="U115" s="412"/>
      <c r="V115" s="412"/>
      <c r="W115" s="412"/>
      <c r="X115" s="412"/>
      <c r="Y115" s="412"/>
      <c r="Z115" s="412"/>
      <c r="AA115" s="412"/>
      <c r="AB115" s="412"/>
      <c r="AC115" s="439"/>
      <c r="AD115" s="412"/>
      <c r="AE115" s="412"/>
      <c r="AF115" s="412"/>
      <c r="AG115" s="412"/>
      <c r="AH115" s="412"/>
      <c r="AI115" s="412"/>
      <c r="AJ115" s="412"/>
      <c r="AK115" s="412"/>
      <c r="AL115" s="412"/>
      <c r="AM115" s="412"/>
      <c r="AN115" s="412"/>
      <c r="AO115" s="412"/>
      <c r="AP115" s="412"/>
      <c r="AQ115" s="439"/>
      <c r="AR115" s="412"/>
      <c r="AS115" s="412"/>
      <c r="AT115" s="412"/>
      <c r="AU115" s="412"/>
      <c r="AV115" s="412"/>
      <c r="AW115" s="412"/>
      <c r="AX115" s="412"/>
      <c r="AY115" s="412"/>
      <c r="AZ115" s="412"/>
      <c r="BA115" s="412"/>
      <c r="BB115" s="439"/>
      <c r="BC115" s="429"/>
      <c r="BD115" s="443" t="s">
        <v>8</v>
      </c>
      <c r="BE115" s="77"/>
      <c r="BF115" s="2"/>
    </row>
    <row r="116" spans="1:58" s="1" customFormat="1">
      <c r="A116" s="120"/>
      <c r="B116" s="125"/>
      <c r="C116" s="122"/>
      <c r="D116" s="122"/>
      <c r="E116" s="122"/>
      <c r="F116" s="102">
        <v>50</v>
      </c>
      <c r="G116" s="103"/>
      <c r="H116" s="103"/>
      <c r="I116" s="103"/>
      <c r="J116" s="103"/>
      <c r="K116" s="103"/>
      <c r="L116" s="103"/>
      <c r="M116" s="103"/>
      <c r="N116" s="103"/>
      <c r="O116" s="104"/>
      <c r="P116" s="103"/>
      <c r="Q116" s="61">
        <f>SUM(F116:P116)</f>
        <v>50</v>
      </c>
      <c r="R116" s="103"/>
      <c r="S116" s="103"/>
      <c r="T116" s="103"/>
      <c r="U116" s="103"/>
      <c r="V116" s="103"/>
      <c r="W116" s="103"/>
      <c r="X116" s="104"/>
      <c r="Y116" s="103"/>
      <c r="Z116" s="103"/>
      <c r="AA116" s="103"/>
      <c r="AB116" s="103"/>
      <c r="AC116" s="61">
        <f>SUM(R116:AB116)</f>
        <v>0</v>
      </c>
      <c r="AD116" s="103"/>
      <c r="AE116" s="104"/>
      <c r="AF116" s="103"/>
      <c r="AG116" s="103"/>
      <c r="AH116" s="103"/>
      <c r="AI116" s="103"/>
      <c r="AJ116" s="103"/>
      <c r="AK116" s="103"/>
      <c r="AL116" s="103"/>
      <c r="AM116" s="103"/>
      <c r="AN116" s="103"/>
      <c r="AO116" s="103"/>
      <c r="AP116" s="104"/>
      <c r="AQ116" s="61">
        <f>SUM(AD116:AP116)</f>
        <v>0</v>
      </c>
      <c r="AR116" s="103"/>
      <c r="AS116" s="103"/>
      <c r="AT116" s="103"/>
      <c r="AU116" s="103"/>
      <c r="AV116" s="103"/>
      <c r="AW116" s="103"/>
      <c r="AX116" s="103"/>
      <c r="AY116" s="103"/>
      <c r="AZ116" s="103"/>
      <c r="BA116" s="103"/>
      <c r="BB116" s="61">
        <f>SUM(AR116:BA116)</f>
        <v>0</v>
      </c>
      <c r="BC116" s="203"/>
      <c r="BD116" s="8">
        <f t="shared" ref="BD116:BD120" si="23">SUM(Q116+AC116+AQ116+BB116)</f>
        <v>50</v>
      </c>
      <c r="BE116" s="77"/>
      <c r="BF116" s="11"/>
    </row>
    <row r="117" spans="1:58" s="1" customFormat="1">
      <c r="A117" s="120"/>
      <c r="B117" s="125"/>
      <c r="C117" s="122"/>
      <c r="D117" s="122"/>
      <c r="E117" s="122"/>
      <c r="F117" s="102"/>
      <c r="G117" s="103"/>
      <c r="H117" s="103"/>
      <c r="I117" s="103"/>
      <c r="J117" s="103"/>
      <c r="K117" s="103"/>
      <c r="L117" s="103"/>
      <c r="M117" s="103"/>
      <c r="N117" s="103"/>
      <c r="O117" s="104"/>
      <c r="P117" s="103"/>
      <c r="Q117" s="61">
        <f>SUM(F117:P117)</f>
        <v>0</v>
      </c>
      <c r="R117" s="103"/>
      <c r="S117" s="103"/>
      <c r="T117" s="103"/>
      <c r="U117" s="103"/>
      <c r="V117" s="103"/>
      <c r="W117" s="103"/>
      <c r="X117" s="104"/>
      <c r="Y117" s="103"/>
      <c r="Z117" s="103"/>
      <c r="AA117" s="103"/>
      <c r="AB117" s="103"/>
      <c r="AC117" s="61">
        <f>SUM(R117:AB117)</f>
        <v>0</v>
      </c>
      <c r="AD117" s="103"/>
      <c r="AE117" s="104"/>
      <c r="AF117" s="103"/>
      <c r="AG117" s="103"/>
      <c r="AH117" s="103"/>
      <c r="AI117" s="103"/>
      <c r="AJ117" s="103"/>
      <c r="AK117" s="103"/>
      <c r="AL117" s="103"/>
      <c r="AM117" s="103"/>
      <c r="AN117" s="103"/>
      <c r="AO117" s="103"/>
      <c r="AP117" s="104"/>
      <c r="AQ117" s="61">
        <f>SUM(AD117:AP117)</f>
        <v>0</v>
      </c>
      <c r="AR117" s="103"/>
      <c r="AS117" s="103"/>
      <c r="AT117" s="103"/>
      <c r="AU117" s="103"/>
      <c r="AV117" s="103"/>
      <c r="AW117" s="103"/>
      <c r="AX117" s="103"/>
      <c r="AY117" s="103"/>
      <c r="AZ117" s="103"/>
      <c r="BA117" s="103"/>
      <c r="BB117" s="61">
        <f>SUM(AR117:BA117)</f>
        <v>0</v>
      </c>
      <c r="BC117" s="203"/>
      <c r="BD117" s="8">
        <f t="shared" si="23"/>
        <v>0</v>
      </c>
      <c r="BE117" s="77"/>
      <c r="BF117" s="11"/>
    </row>
    <row r="118" spans="1:58" s="1" customFormat="1">
      <c r="A118" s="120"/>
      <c r="B118" s="125"/>
      <c r="C118" s="122"/>
      <c r="D118" s="122"/>
      <c r="E118" s="122"/>
      <c r="F118" s="108"/>
      <c r="G118" s="109"/>
      <c r="H118" s="109"/>
      <c r="I118" s="109"/>
      <c r="J118" s="109"/>
      <c r="K118" s="109"/>
      <c r="L118" s="109"/>
      <c r="M118" s="109"/>
      <c r="N118" s="109"/>
      <c r="O118" s="110"/>
      <c r="P118" s="109"/>
      <c r="Q118" s="61">
        <f>SUM(F118:P118)</f>
        <v>0</v>
      </c>
      <c r="R118" s="109"/>
      <c r="S118" s="109"/>
      <c r="T118" s="109"/>
      <c r="U118" s="109"/>
      <c r="V118" s="109"/>
      <c r="W118" s="109"/>
      <c r="X118" s="110"/>
      <c r="Y118" s="109"/>
      <c r="Z118" s="109"/>
      <c r="AA118" s="109"/>
      <c r="AB118" s="109"/>
      <c r="AC118" s="61">
        <f>SUM(R118:AB118)</f>
        <v>0</v>
      </c>
      <c r="AD118" s="109"/>
      <c r="AE118" s="110"/>
      <c r="AF118" s="109"/>
      <c r="AG118" s="109"/>
      <c r="AH118" s="109"/>
      <c r="AI118" s="109"/>
      <c r="AJ118" s="109"/>
      <c r="AK118" s="109"/>
      <c r="AL118" s="109"/>
      <c r="AM118" s="109"/>
      <c r="AN118" s="109"/>
      <c r="AO118" s="109"/>
      <c r="AP118" s="110"/>
      <c r="AQ118" s="61">
        <f>SUM(AD118:AP118)</f>
        <v>0</v>
      </c>
      <c r="AR118" s="109"/>
      <c r="AS118" s="109"/>
      <c r="AT118" s="109"/>
      <c r="AU118" s="109"/>
      <c r="AV118" s="109"/>
      <c r="AW118" s="109"/>
      <c r="AX118" s="109"/>
      <c r="AY118" s="109"/>
      <c r="AZ118" s="109"/>
      <c r="BA118" s="109"/>
      <c r="BB118" s="61">
        <f>SUM(AR118:BA118)</f>
        <v>0</v>
      </c>
      <c r="BC118" s="205"/>
      <c r="BD118" s="8">
        <f t="shared" si="23"/>
        <v>0</v>
      </c>
      <c r="BE118" s="77"/>
      <c r="BF118" s="11"/>
    </row>
    <row r="119" spans="1:58" s="1" customFormat="1">
      <c r="A119" s="120"/>
      <c r="B119" s="125"/>
      <c r="C119" s="122"/>
      <c r="D119" s="122"/>
      <c r="E119" s="122"/>
      <c r="F119" s="108"/>
      <c r="G119" s="109"/>
      <c r="H119" s="109"/>
      <c r="I119" s="109"/>
      <c r="J119" s="109"/>
      <c r="K119" s="109"/>
      <c r="L119" s="109"/>
      <c r="M119" s="109"/>
      <c r="N119" s="109"/>
      <c r="O119" s="110"/>
      <c r="P119" s="109"/>
      <c r="Q119" s="61">
        <f>SUM(F119:P119)</f>
        <v>0</v>
      </c>
      <c r="R119" s="109"/>
      <c r="S119" s="109"/>
      <c r="T119" s="109"/>
      <c r="U119" s="109"/>
      <c r="V119" s="109"/>
      <c r="W119" s="109"/>
      <c r="X119" s="110"/>
      <c r="Y119" s="109"/>
      <c r="Z119" s="109"/>
      <c r="AA119" s="109"/>
      <c r="AB119" s="109"/>
      <c r="AC119" s="61">
        <f>SUM(R119:AB119)</f>
        <v>0</v>
      </c>
      <c r="AD119" s="109"/>
      <c r="AE119" s="110"/>
      <c r="AF119" s="109"/>
      <c r="AG119" s="109"/>
      <c r="AH119" s="109"/>
      <c r="AI119" s="109"/>
      <c r="AJ119" s="109"/>
      <c r="AK119" s="109"/>
      <c r="AL119" s="109"/>
      <c r="AM119" s="109"/>
      <c r="AN119" s="109"/>
      <c r="AO119" s="109"/>
      <c r="AP119" s="110"/>
      <c r="AQ119" s="61">
        <f>SUM(AD119:AP119)</f>
        <v>0</v>
      </c>
      <c r="AR119" s="109"/>
      <c r="AS119" s="109"/>
      <c r="AT119" s="109"/>
      <c r="AU119" s="109"/>
      <c r="AV119" s="109"/>
      <c r="AW119" s="109"/>
      <c r="AX119" s="109"/>
      <c r="AY119" s="109"/>
      <c r="AZ119" s="109"/>
      <c r="BA119" s="109"/>
      <c r="BB119" s="61">
        <f>SUM(AR119:BA119)</f>
        <v>0</v>
      </c>
      <c r="BC119" s="205"/>
      <c r="BD119" s="8">
        <f t="shared" si="23"/>
        <v>0</v>
      </c>
      <c r="BE119" s="77"/>
      <c r="BF119" s="11"/>
    </row>
    <row r="120" spans="1:58" s="1" customFormat="1">
      <c r="A120" s="120"/>
      <c r="B120" s="125"/>
      <c r="C120" s="122"/>
      <c r="D120" s="122"/>
      <c r="E120" s="122"/>
      <c r="F120" s="108"/>
      <c r="G120" s="109"/>
      <c r="H120" s="109"/>
      <c r="I120" s="109"/>
      <c r="J120" s="109"/>
      <c r="K120" s="109"/>
      <c r="L120" s="109"/>
      <c r="M120" s="109"/>
      <c r="N120" s="109"/>
      <c r="O120" s="110"/>
      <c r="P120" s="109"/>
      <c r="Q120" s="61">
        <f>SUM(F120:P120)</f>
        <v>0</v>
      </c>
      <c r="R120" s="109"/>
      <c r="S120" s="109"/>
      <c r="T120" s="109"/>
      <c r="U120" s="109"/>
      <c r="V120" s="109"/>
      <c r="W120" s="109"/>
      <c r="X120" s="110"/>
      <c r="Y120" s="109"/>
      <c r="Z120" s="109"/>
      <c r="AA120" s="109"/>
      <c r="AB120" s="109"/>
      <c r="AC120" s="61">
        <f>SUM(R120:AB120)</f>
        <v>0</v>
      </c>
      <c r="AD120" s="109"/>
      <c r="AE120" s="110"/>
      <c r="AF120" s="109"/>
      <c r="AG120" s="109"/>
      <c r="AH120" s="109"/>
      <c r="AI120" s="109"/>
      <c r="AJ120" s="109"/>
      <c r="AK120" s="109"/>
      <c r="AL120" s="109"/>
      <c r="AM120" s="109"/>
      <c r="AN120" s="109"/>
      <c r="AO120" s="109"/>
      <c r="AP120" s="110"/>
      <c r="AQ120" s="61">
        <f>SUM(AD120:AP120)</f>
        <v>0</v>
      </c>
      <c r="AR120" s="109"/>
      <c r="AS120" s="109"/>
      <c r="AT120" s="109"/>
      <c r="AU120" s="109"/>
      <c r="AV120" s="109"/>
      <c r="AW120" s="109"/>
      <c r="AX120" s="109"/>
      <c r="AY120" s="109"/>
      <c r="AZ120" s="109"/>
      <c r="BA120" s="109"/>
      <c r="BB120" s="61">
        <f>SUM(AR120:BA120)</f>
        <v>0</v>
      </c>
      <c r="BC120" s="205"/>
      <c r="BD120" s="8">
        <f t="shared" si="23"/>
        <v>0</v>
      </c>
      <c r="BE120" s="77"/>
      <c r="BF120" s="11"/>
    </row>
    <row r="121" spans="1:58" s="1" customFormat="1" ht="15.75" thickBot="1">
      <c r="A121" s="387" t="s">
        <v>1</v>
      </c>
      <c r="B121" s="153"/>
      <c r="C121" s="154"/>
      <c r="D121" s="154"/>
      <c r="E121" s="154"/>
      <c r="F121" s="105"/>
      <c r="G121" s="106"/>
      <c r="H121" s="106"/>
      <c r="I121" s="106"/>
      <c r="J121" s="106"/>
      <c r="K121" s="106"/>
      <c r="L121" s="106"/>
      <c r="M121" s="106"/>
      <c r="N121" s="106"/>
      <c r="O121" s="107"/>
      <c r="P121" s="106"/>
      <c r="Q121" s="62">
        <f>SUBTOTAL(9,Q116:Q120)</f>
        <v>50</v>
      </c>
      <c r="R121" s="106"/>
      <c r="S121" s="106"/>
      <c r="T121" s="106"/>
      <c r="U121" s="106"/>
      <c r="V121" s="106"/>
      <c r="W121" s="106"/>
      <c r="X121" s="107"/>
      <c r="Y121" s="106"/>
      <c r="Z121" s="106"/>
      <c r="AA121" s="106"/>
      <c r="AB121" s="106"/>
      <c r="AC121" s="62">
        <f>SUBTOTAL(9,AC116:AC120)</f>
        <v>0</v>
      </c>
      <c r="AD121" s="106"/>
      <c r="AE121" s="107"/>
      <c r="AF121" s="106"/>
      <c r="AG121" s="106"/>
      <c r="AH121" s="106"/>
      <c r="AI121" s="106"/>
      <c r="AJ121" s="106"/>
      <c r="AK121" s="106"/>
      <c r="AL121" s="106"/>
      <c r="AM121" s="106"/>
      <c r="AN121" s="106"/>
      <c r="AO121" s="106"/>
      <c r="AP121" s="107"/>
      <c r="AQ121" s="62">
        <f>SUBTOTAL(9,AQ116:AQ120)</f>
        <v>0</v>
      </c>
      <c r="AR121" s="106"/>
      <c r="AS121" s="106"/>
      <c r="AT121" s="106"/>
      <c r="AU121" s="106"/>
      <c r="AV121" s="106"/>
      <c r="AW121" s="106"/>
      <c r="AX121" s="106"/>
      <c r="AY121" s="106"/>
      <c r="AZ121" s="106"/>
      <c r="BA121" s="106"/>
      <c r="BB121" s="62">
        <f>SUBTOTAL(9,BB116:BB120)</f>
        <v>0</v>
      </c>
      <c r="BC121" s="206"/>
      <c r="BD121" s="10">
        <f>SUBTOTAL(9,BD116:BD120)</f>
        <v>50</v>
      </c>
      <c r="BE121" s="79">
        <f>'totaal BOL niv 2 2 jr'!E34</f>
        <v>0</v>
      </c>
      <c r="BF121" s="11"/>
    </row>
    <row r="122" spans="1:58" s="1" customFormat="1" ht="15" thickTop="1">
      <c r="A122" s="388" t="str">
        <f>'totaal BOL niv 2 2 jr'!B35</f>
        <v>Voorbereiding PvB</v>
      </c>
      <c r="B122" s="152"/>
      <c r="C122" s="127"/>
      <c r="D122" s="127"/>
      <c r="E122" s="127"/>
      <c r="F122" s="411"/>
      <c r="G122" s="412"/>
      <c r="H122" s="412"/>
      <c r="I122" s="412"/>
      <c r="J122" s="412"/>
      <c r="K122" s="412"/>
      <c r="L122" s="412"/>
      <c r="M122" s="412"/>
      <c r="N122" s="412"/>
      <c r="O122" s="412"/>
      <c r="P122" s="412"/>
      <c r="Q122" s="439"/>
      <c r="R122" s="412"/>
      <c r="S122" s="412"/>
      <c r="T122" s="412"/>
      <c r="U122" s="412"/>
      <c r="V122" s="412"/>
      <c r="W122" s="412"/>
      <c r="X122" s="412"/>
      <c r="Y122" s="412"/>
      <c r="Z122" s="412"/>
      <c r="AA122" s="412"/>
      <c r="AB122" s="412"/>
      <c r="AC122" s="439"/>
      <c r="AD122" s="412"/>
      <c r="AE122" s="412"/>
      <c r="AF122" s="412"/>
      <c r="AG122" s="412"/>
      <c r="AH122" s="412"/>
      <c r="AI122" s="412"/>
      <c r="AJ122" s="412"/>
      <c r="AK122" s="412"/>
      <c r="AL122" s="412"/>
      <c r="AM122" s="412"/>
      <c r="AN122" s="412"/>
      <c r="AO122" s="412"/>
      <c r="AP122" s="412"/>
      <c r="AQ122" s="439"/>
      <c r="AR122" s="412"/>
      <c r="AS122" s="412"/>
      <c r="AT122" s="412"/>
      <c r="AU122" s="412"/>
      <c r="AV122" s="412"/>
      <c r="AW122" s="412"/>
      <c r="AX122" s="412"/>
      <c r="AY122" s="412"/>
      <c r="AZ122" s="412"/>
      <c r="BA122" s="412"/>
      <c r="BB122" s="439"/>
      <c r="BC122" s="429"/>
      <c r="BD122" s="443" t="s">
        <v>8</v>
      </c>
      <c r="BE122" s="77"/>
      <c r="BF122" s="2"/>
    </row>
    <row r="123" spans="1:58" s="1" customFormat="1">
      <c r="A123" s="120"/>
      <c r="B123" s="125"/>
      <c r="C123" s="122"/>
      <c r="D123" s="122"/>
      <c r="E123" s="122"/>
      <c r="F123" s="102">
        <v>60</v>
      </c>
      <c r="G123" s="103"/>
      <c r="H123" s="103"/>
      <c r="I123" s="103"/>
      <c r="J123" s="103"/>
      <c r="K123" s="103"/>
      <c r="L123" s="103"/>
      <c r="M123" s="103"/>
      <c r="N123" s="103"/>
      <c r="O123" s="104"/>
      <c r="P123" s="103"/>
      <c r="Q123" s="61">
        <f>SUM(F123:P123)</f>
        <v>60</v>
      </c>
      <c r="R123" s="103"/>
      <c r="S123" s="103"/>
      <c r="T123" s="103"/>
      <c r="U123" s="103"/>
      <c r="V123" s="103"/>
      <c r="W123" s="103"/>
      <c r="X123" s="104"/>
      <c r="Y123" s="103"/>
      <c r="Z123" s="103"/>
      <c r="AA123" s="103"/>
      <c r="AB123" s="103"/>
      <c r="AC123" s="61">
        <f>SUM(R123:AB123)</f>
        <v>0</v>
      </c>
      <c r="AD123" s="103"/>
      <c r="AE123" s="104"/>
      <c r="AF123" s="103"/>
      <c r="AG123" s="103"/>
      <c r="AH123" s="103"/>
      <c r="AI123" s="103"/>
      <c r="AJ123" s="103"/>
      <c r="AK123" s="103"/>
      <c r="AL123" s="103"/>
      <c r="AM123" s="103"/>
      <c r="AN123" s="103"/>
      <c r="AO123" s="103"/>
      <c r="AP123" s="104"/>
      <c r="AQ123" s="61">
        <f>SUM(AD123:AP123)</f>
        <v>0</v>
      </c>
      <c r="AR123" s="103"/>
      <c r="AS123" s="103"/>
      <c r="AT123" s="103"/>
      <c r="AU123" s="103"/>
      <c r="AV123" s="103"/>
      <c r="AW123" s="103"/>
      <c r="AX123" s="103"/>
      <c r="AY123" s="103"/>
      <c r="AZ123" s="103"/>
      <c r="BA123" s="103"/>
      <c r="BB123" s="61">
        <f>SUM(AR123:BA123)</f>
        <v>0</v>
      </c>
      <c r="BC123" s="203"/>
      <c r="BD123" s="8">
        <f t="shared" ref="BD123:BD127" si="24">SUM(Q123+AC123+AQ123+BB123)</f>
        <v>60</v>
      </c>
      <c r="BE123" s="77"/>
      <c r="BF123" s="11"/>
    </row>
    <row r="124" spans="1:58" s="1" customFormat="1">
      <c r="A124" s="120"/>
      <c r="B124" s="125"/>
      <c r="C124" s="122"/>
      <c r="D124" s="122"/>
      <c r="E124" s="122"/>
      <c r="F124" s="102"/>
      <c r="G124" s="103"/>
      <c r="H124" s="103"/>
      <c r="I124" s="103"/>
      <c r="J124" s="103"/>
      <c r="K124" s="103"/>
      <c r="L124" s="103"/>
      <c r="M124" s="103"/>
      <c r="N124" s="103"/>
      <c r="O124" s="104"/>
      <c r="P124" s="103"/>
      <c r="Q124" s="61">
        <f>SUM(F124:P124)</f>
        <v>0</v>
      </c>
      <c r="R124" s="103"/>
      <c r="S124" s="103"/>
      <c r="T124" s="103"/>
      <c r="U124" s="103"/>
      <c r="V124" s="103"/>
      <c r="W124" s="103"/>
      <c r="X124" s="104"/>
      <c r="Y124" s="103"/>
      <c r="Z124" s="103"/>
      <c r="AA124" s="103"/>
      <c r="AB124" s="103"/>
      <c r="AC124" s="61">
        <f>SUM(R124:AB124)</f>
        <v>0</v>
      </c>
      <c r="AD124" s="103"/>
      <c r="AE124" s="104"/>
      <c r="AF124" s="103"/>
      <c r="AG124" s="103"/>
      <c r="AH124" s="103"/>
      <c r="AI124" s="103"/>
      <c r="AJ124" s="103"/>
      <c r="AK124" s="103"/>
      <c r="AL124" s="103"/>
      <c r="AM124" s="103"/>
      <c r="AN124" s="103"/>
      <c r="AO124" s="103"/>
      <c r="AP124" s="104"/>
      <c r="AQ124" s="61">
        <f>SUM(AD124:AP124)</f>
        <v>0</v>
      </c>
      <c r="AR124" s="103"/>
      <c r="AS124" s="103"/>
      <c r="AT124" s="103"/>
      <c r="AU124" s="103"/>
      <c r="AV124" s="103"/>
      <c r="AW124" s="103"/>
      <c r="AX124" s="103"/>
      <c r="AY124" s="103"/>
      <c r="AZ124" s="103"/>
      <c r="BA124" s="103"/>
      <c r="BB124" s="61">
        <f>SUM(AR124:BA124)</f>
        <v>0</v>
      </c>
      <c r="BC124" s="203"/>
      <c r="BD124" s="8">
        <f t="shared" si="24"/>
        <v>0</v>
      </c>
      <c r="BE124" s="77"/>
      <c r="BF124" s="11"/>
    </row>
    <row r="125" spans="1:58" s="1" customFormat="1">
      <c r="A125" s="120"/>
      <c r="B125" s="125"/>
      <c r="C125" s="122"/>
      <c r="D125" s="122"/>
      <c r="E125" s="122"/>
      <c r="F125" s="108"/>
      <c r="G125" s="109"/>
      <c r="H125" s="109"/>
      <c r="I125" s="109"/>
      <c r="J125" s="109"/>
      <c r="K125" s="109"/>
      <c r="L125" s="109"/>
      <c r="M125" s="109"/>
      <c r="N125" s="109"/>
      <c r="O125" s="110"/>
      <c r="P125" s="109"/>
      <c r="Q125" s="61">
        <f>SUM(F125:P125)</f>
        <v>0</v>
      </c>
      <c r="R125" s="109"/>
      <c r="S125" s="109"/>
      <c r="T125" s="109"/>
      <c r="U125" s="109"/>
      <c r="V125" s="109"/>
      <c r="W125" s="109"/>
      <c r="X125" s="110"/>
      <c r="Y125" s="109"/>
      <c r="Z125" s="109"/>
      <c r="AA125" s="109"/>
      <c r="AB125" s="109"/>
      <c r="AC125" s="61">
        <f>SUM(R125:AB125)</f>
        <v>0</v>
      </c>
      <c r="AD125" s="109"/>
      <c r="AE125" s="110"/>
      <c r="AF125" s="109"/>
      <c r="AG125" s="109"/>
      <c r="AH125" s="109"/>
      <c r="AI125" s="109"/>
      <c r="AJ125" s="109"/>
      <c r="AK125" s="109"/>
      <c r="AL125" s="109"/>
      <c r="AM125" s="109"/>
      <c r="AN125" s="109"/>
      <c r="AO125" s="109"/>
      <c r="AP125" s="110"/>
      <c r="AQ125" s="61">
        <f>SUM(AD125:AP125)</f>
        <v>0</v>
      </c>
      <c r="AR125" s="109"/>
      <c r="AS125" s="109"/>
      <c r="AT125" s="109"/>
      <c r="AU125" s="109"/>
      <c r="AV125" s="109"/>
      <c r="AW125" s="109"/>
      <c r="AX125" s="109"/>
      <c r="AY125" s="109"/>
      <c r="AZ125" s="109"/>
      <c r="BA125" s="109"/>
      <c r="BB125" s="61">
        <f>SUM(AR125:BA125)</f>
        <v>0</v>
      </c>
      <c r="BC125" s="205"/>
      <c r="BD125" s="8">
        <f t="shared" si="24"/>
        <v>0</v>
      </c>
      <c r="BE125" s="77"/>
      <c r="BF125" s="11"/>
    </row>
    <row r="126" spans="1:58" s="1" customFormat="1">
      <c r="A126" s="120"/>
      <c r="B126" s="125"/>
      <c r="C126" s="122"/>
      <c r="D126" s="122"/>
      <c r="E126" s="122"/>
      <c r="F126" s="108"/>
      <c r="G126" s="109"/>
      <c r="H126" s="109"/>
      <c r="I126" s="109"/>
      <c r="J126" s="109"/>
      <c r="K126" s="109"/>
      <c r="L126" s="109"/>
      <c r="M126" s="109"/>
      <c r="N126" s="109"/>
      <c r="O126" s="110"/>
      <c r="P126" s="109"/>
      <c r="Q126" s="61">
        <f>SUM(F126:P126)</f>
        <v>0</v>
      </c>
      <c r="R126" s="109"/>
      <c r="S126" s="109"/>
      <c r="T126" s="109"/>
      <c r="U126" s="109"/>
      <c r="V126" s="109"/>
      <c r="W126" s="109"/>
      <c r="X126" s="110"/>
      <c r="Y126" s="109"/>
      <c r="Z126" s="109"/>
      <c r="AA126" s="109"/>
      <c r="AB126" s="109"/>
      <c r="AC126" s="61">
        <f>SUM(R126:AB126)</f>
        <v>0</v>
      </c>
      <c r="AD126" s="109"/>
      <c r="AE126" s="110"/>
      <c r="AF126" s="109"/>
      <c r="AG126" s="109"/>
      <c r="AH126" s="109"/>
      <c r="AI126" s="109"/>
      <c r="AJ126" s="109"/>
      <c r="AK126" s="109"/>
      <c r="AL126" s="109"/>
      <c r="AM126" s="109"/>
      <c r="AN126" s="109"/>
      <c r="AO126" s="109"/>
      <c r="AP126" s="110"/>
      <c r="AQ126" s="61">
        <f>SUM(AD126:AP126)</f>
        <v>0</v>
      </c>
      <c r="AR126" s="109"/>
      <c r="AS126" s="109"/>
      <c r="AT126" s="109"/>
      <c r="AU126" s="109"/>
      <c r="AV126" s="109"/>
      <c r="AW126" s="109"/>
      <c r="AX126" s="109"/>
      <c r="AY126" s="109"/>
      <c r="AZ126" s="109"/>
      <c r="BA126" s="109"/>
      <c r="BB126" s="61">
        <f>SUM(AR126:BA126)</f>
        <v>0</v>
      </c>
      <c r="BC126" s="205"/>
      <c r="BD126" s="8">
        <f t="shared" si="24"/>
        <v>0</v>
      </c>
      <c r="BE126" s="77"/>
      <c r="BF126" s="11"/>
    </row>
    <row r="127" spans="1:58" s="1" customFormat="1">
      <c r="A127" s="120"/>
      <c r="B127" s="125"/>
      <c r="C127" s="122"/>
      <c r="D127" s="122"/>
      <c r="E127" s="122"/>
      <c r="F127" s="108"/>
      <c r="G127" s="109"/>
      <c r="H127" s="109"/>
      <c r="I127" s="109"/>
      <c r="J127" s="109"/>
      <c r="K127" s="109"/>
      <c r="L127" s="109"/>
      <c r="M127" s="109"/>
      <c r="N127" s="109"/>
      <c r="O127" s="110"/>
      <c r="P127" s="109"/>
      <c r="Q127" s="61">
        <f>SUM(F127:P127)</f>
        <v>0</v>
      </c>
      <c r="R127" s="109"/>
      <c r="S127" s="109"/>
      <c r="T127" s="109"/>
      <c r="U127" s="109"/>
      <c r="V127" s="109"/>
      <c r="W127" s="109"/>
      <c r="X127" s="110"/>
      <c r="Y127" s="109"/>
      <c r="Z127" s="109"/>
      <c r="AA127" s="109"/>
      <c r="AB127" s="109"/>
      <c r="AC127" s="61">
        <f>SUM(R127:AB127)</f>
        <v>0</v>
      </c>
      <c r="AD127" s="109"/>
      <c r="AE127" s="110"/>
      <c r="AF127" s="109"/>
      <c r="AG127" s="109"/>
      <c r="AH127" s="109"/>
      <c r="AI127" s="109"/>
      <c r="AJ127" s="109"/>
      <c r="AK127" s="109"/>
      <c r="AL127" s="109"/>
      <c r="AM127" s="109"/>
      <c r="AN127" s="109"/>
      <c r="AO127" s="109"/>
      <c r="AP127" s="110"/>
      <c r="AQ127" s="61">
        <f>SUM(AD127:AP127)</f>
        <v>0</v>
      </c>
      <c r="AR127" s="109"/>
      <c r="AS127" s="109"/>
      <c r="AT127" s="109"/>
      <c r="AU127" s="109"/>
      <c r="AV127" s="109"/>
      <c r="AW127" s="109"/>
      <c r="AX127" s="109"/>
      <c r="AY127" s="109"/>
      <c r="AZ127" s="109"/>
      <c r="BA127" s="109"/>
      <c r="BB127" s="61">
        <f>SUM(AR127:BA127)</f>
        <v>0</v>
      </c>
      <c r="BC127" s="205"/>
      <c r="BD127" s="8">
        <f t="shared" si="24"/>
        <v>0</v>
      </c>
      <c r="BE127" s="77"/>
      <c r="BF127" s="11"/>
    </row>
    <row r="128" spans="1:58" s="1" customFormat="1" ht="15.75" thickBot="1">
      <c r="A128" s="387" t="s">
        <v>1</v>
      </c>
      <c r="B128" s="153"/>
      <c r="C128" s="154"/>
      <c r="D128" s="154"/>
      <c r="E128" s="154"/>
      <c r="F128" s="105"/>
      <c r="G128" s="106"/>
      <c r="H128" s="106"/>
      <c r="I128" s="106"/>
      <c r="J128" s="106"/>
      <c r="K128" s="106"/>
      <c r="L128" s="106"/>
      <c r="M128" s="106"/>
      <c r="N128" s="106"/>
      <c r="O128" s="107"/>
      <c r="P128" s="106"/>
      <c r="Q128" s="62">
        <f>SUBTOTAL(9,Q123:Q127)</f>
        <v>60</v>
      </c>
      <c r="R128" s="106"/>
      <c r="S128" s="106"/>
      <c r="T128" s="106"/>
      <c r="U128" s="106"/>
      <c r="V128" s="106"/>
      <c r="W128" s="106"/>
      <c r="X128" s="107"/>
      <c r="Y128" s="106"/>
      <c r="Z128" s="106"/>
      <c r="AA128" s="106"/>
      <c r="AB128" s="106"/>
      <c r="AC128" s="62">
        <f>SUBTOTAL(9,AC123:AC127)</f>
        <v>0</v>
      </c>
      <c r="AD128" s="106"/>
      <c r="AE128" s="107"/>
      <c r="AF128" s="106"/>
      <c r="AG128" s="106"/>
      <c r="AH128" s="106"/>
      <c r="AI128" s="106"/>
      <c r="AJ128" s="106"/>
      <c r="AK128" s="106"/>
      <c r="AL128" s="106"/>
      <c r="AM128" s="106"/>
      <c r="AN128" s="106"/>
      <c r="AO128" s="106"/>
      <c r="AP128" s="107"/>
      <c r="AQ128" s="62">
        <f>SUBTOTAL(9,AQ123:AQ127)</f>
        <v>0</v>
      </c>
      <c r="AR128" s="106"/>
      <c r="AS128" s="106"/>
      <c r="AT128" s="106"/>
      <c r="AU128" s="106"/>
      <c r="AV128" s="106"/>
      <c r="AW128" s="106"/>
      <c r="AX128" s="106"/>
      <c r="AY128" s="106"/>
      <c r="AZ128" s="106"/>
      <c r="BA128" s="106"/>
      <c r="BB128" s="62">
        <f>SUBTOTAL(9,BB123:BB127)</f>
        <v>0</v>
      </c>
      <c r="BC128" s="206"/>
      <c r="BD128" s="10">
        <f>SUBTOTAL(9,BD123:BD127)</f>
        <v>60</v>
      </c>
      <c r="BE128" s="79">
        <f>'totaal BOL niv 2 2 jr'!E35</f>
        <v>0</v>
      </c>
      <c r="BF128" s="11"/>
    </row>
    <row r="129" spans="1:58" s="1" customFormat="1" ht="15" thickTop="1">
      <c r="A129" s="388" t="str">
        <f>'totaal BOL niv 2 2 jr'!B36</f>
        <v>Projecttijd</v>
      </c>
      <c r="B129" s="152"/>
      <c r="C129" s="127"/>
      <c r="D129" s="127"/>
      <c r="E129" s="127"/>
      <c r="F129" s="411"/>
      <c r="G129" s="412"/>
      <c r="H129" s="412"/>
      <c r="I129" s="412"/>
      <c r="J129" s="412"/>
      <c r="K129" s="412"/>
      <c r="L129" s="412"/>
      <c r="M129" s="412"/>
      <c r="N129" s="412"/>
      <c r="O129" s="412"/>
      <c r="P129" s="412"/>
      <c r="Q129" s="439"/>
      <c r="R129" s="412"/>
      <c r="S129" s="412"/>
      <c r="T129" s="412"/>
      <c r="U129" s="412"/>
      <c r="V129" s="412"/>
      <c r="W129" s="412"/>
      <c r="X129" s="412"/>
      <c r="Y129" s="412"/>
      <c r="Z129" s="412"/>
      <c r="AA129" s="412"/>
      <c r="AB129" s="412"/>
      <c r="AC129" s="439"/>
      <c r="AD129" s="412"/>
      <c r="AE129" s="412"/>
      <c r="AF129" s="412"/>
      <c r="AG129" s="412"/>
      <c r="AH129" s="412"/>
      <c r="AI129" s="412"/>
      <c r="AJ129" s="412"/>
      <c r="AK129" s="412"/>
      <c r="AL129" s="412"/>
      <c r="AM129" s="412"/>
      <c r="AN129" s="412"/>
      <c r="AO129" s="412"/>
      <c r="AP129" s="412"/>
      <c r="AQ129" s="439"/>
      <c r="AR129" s="412"/>
      <c r="AS129" s="412"/>
      <c r="AT129" s="412"/>
      <c r="AU129" s="412"/>
      <c r="AV129" s="412"/>
      <c r="AW129" s="412"/>
      <c r="AX129" s="412"/>
      <c r="AY129" s="412"/>
      <c r="AZ129" s="412"/>
      <c r="BA129" s="412"/>
      <c r="BB129" s="439"/>
      <c r="BC129" s="429"/>
      <c r="BD129" s="443" t="s">
        <v>8</v>
      </c>
      <c r="BE129" s="77"/>
      <c r="BF129" s="2"/>
    </row>
    <row r="130" spans="1:58" s="1" customFormat="1">
      <c r="A130" s="120"/>
      <c r="B130" s="125"/>
      <c r="C130" s="122"/>
      <c r="D130" s="122"/>
      <c r="E130" s="122"/>
      <c r="F130" s="102">
        <v>21</v>
      </c>
      <c r="G130" s="103"/>
      <c r="H130" s="103"/>
      <c r="I130" s="103"/>
      <c r="J130" s="103"/>
      <c r="K130" s="103"/>
      <c r="L130" s="103"/>
      <c r="M130" s="103"/>
      <c r="N130" s="103"/>
      <c r="O130" s="104"/>
      <c r="P130" s="103"/>
      <c r="Q130" s="61">
        <f>SUM(F130:P130)</f>
        <v>21</v>
      </c>
      <c r="R130" s="103"/>
      <c r="S130" s="103"/>
      <c r="T130" s="103"/>
      <c r="U130" s="103"/>
      <c r="V130" s="103"/>
      <c r="W130" s="103"/>
      <c r="X130" s="104"/>
      <c r="Y130" s="103"/>
      <c r="Z130" s="103"/>
      <c r="AA130" s="103"/>
      <c r="AB130" s="103"/>
      <c r="AC130" s="61">
        <f>SUM(R130:AB130)</f>
        <v>0</v>
      </c>
      <c r="AD130" s="103"/>
      <c r="AE130" s="104"/>
      <c r="AF130" s="103"/>
      <c r="AG130" s="103"/>
      <c r="AH130" s="103"/>
      <c r="AI130" s="103"/>
      <c r="AJ130" s="103"/>
      <c r="AK130" s="103"/>
      <c r="AL130" s="103"/>
      <c r="AM130" s="103"/>
      <c r="AN130" s="103"/>
      <c r="AO130" s="103"/>
      <c r="AP130" s="104"/>
      <c r="AQ130" s="61">
        <f>SUM(AD130:AP130)</f>
        <v>0</v>
      </c>
      <c r="AR130" s="103"/>
      <c r="AS130" s="103"/>
      <c r="AT130" s="103"/>
      <c r="AU130" s="103"/>
      <c r="AV130" s="103"/>
      <c r="AW130" s="103"/>
      <c r="AX130" s="103"/>
      <c r="AY130" s="103"/>
      <c r="AZ130" s="103"/>
      <c r="BA130" s="103"/>
      <c r="BB130" s="61">
        <f>SUM(AR130:BA130)</f>
        <v>0</v>
      </c>
      <c r="BC130" s="203"/>
      <c r="BD130" s="8">
        <f t="shared" ref="BD130:BD134" si="25">SUM(Q130+AC130+AQ130+BB130)</f>
        <v>21</v>
      </c>
      <c r="BE130" s="77"/>
      <c r="BF130" s="11"/>
    </row>
    <row r="131" spans="1:58" s="1" customFormat="1">
      <c r="A131" s="120"/>
      <c r="B131" s="125"/>
      <c r="C131" s="122"/>
      <c r="D131" s="122"/>
      <c r="E131" s="122"/>
      <c r="F131" s="102"/>
      <c r="G131" s="103"/>
      <c r="H131" s="103"/>
      <c r="I131" s="103"/>
      <c r="J131" s="103"/>
      <c r="K131" s="103"/>
      <c r="L131" s="103"/>
      <c r="M131" s="103"/>
      <c r="N131" s="103"/>
      <c r="O131" s="104"/>
      <c r="P131" s="103"/>
      <c r="Q131" s="61">
        <f>SUM(F131:P131)</f>
        <v>0</v>
      </c>
      <c r="R131" s="103"/>
      <c r="S131" s="103"/>
      <c r="T131" s="103"/>
      <c r="U131" s="103"/>
      <c r="V131" s="103"/>
      <c r="W131" s="103"/>
      <c r="X131" s="104"/>
      <c r="Y131" s="103"/>
      <c r="Z131" s="103"/>
      <c r="AA131" s="103"/>
      <c r="AB131" s="103"/>
      <c r="AC131" s="61">
        <f>SUM(R131:AB131)</f>
        <v>0</v>
      </c>
      <c r="AD131" s="103"/>
      <c r="AE131" s="104"/>
      <c r="AF131" s="103"/>
      <c r="AG131" s="103"/>
      <c r="AH131" s="103"/>
      <c r="AI131" s="103"/>
      <c r="AJ131" s="103"/>
      <c r="AK131" s="103"/>
      <c r="AL131" s="103"/>
      <c r="AM131" s="103"/>
      <c r="AN131" s="103"/>
      <c r="AO131" s="103"/>
      <c r="AP131" s="104"/>
      <c r="AQ131" s="61">
        <f>SUM(AD131:AP131)</f>
        <v>0</v>
      </c>
      <c r="AR131" s="103"/>
      <c r="AS131" s="103"/>
      <c r="AT131" s="103"/>
      <c r="AU131" s="103"/>
      <c r="AV131" s="103"/>
      <c r="AW131" s="103"/>
      <c r="AX131" s="103"/>
      <c r="AY131" s="103"/>
      <c r="AZ131" s="103"/>
      <c r="BA131" s="103"/>
      <c r="BB131" s="61">
        <f>SUM(AR131:BA131)</f>
        <v>0</v>
      </c>
      <c r="BC131" s="203"/>
      <c r="BD131" s="8">
        <f t="shared" si="25"/>
        <v>0</v>
      </c>
      <c r="BE131" s="77"/>
      <c r="BF131" s="11"/>
    </row>
    <row r="132" spans="1:58" s="1" customFormat="1">
      <c r="A132" s="120"/>
      <c r="B132" s="125"/>
      <c r="C132" s="122"/>
      <c r="D132" s="122"/>
      <c r="E132" s="122"/>
      <c r="F132" s="108"/>
      <c r="G132" s="109"/>
      <c r="H132" s="109"/>
      <c r="I132" s="109"/>
      <c r="J132" s="109"/>
      <c r="K132" s="109"/>
      <c r="L132" s="109"/>
      <c r="M132" s="109"/>
      <c r="N132" s="109"/>
      <c r="O132" s="110"/>
      <c r="P132" s="109"/>
      <c r="Q132" s="61">
        <f>SUM(F132:P132)</f>
        <v>0</v>
      </c>
      <c r="R132" s="109"/>
      <c r="S132" s="109"/>
      <c r="T132" s="109"/>
      <c r="U132" s="109"/>
      <c r="V132" s="109"/>
      <c r="W132" s="109"/>
      <c r="X132" s="110"/>
      <c r="Y132" s="109"/>
      <c r="Z132" s="109"/>
      <c r="AA132" s="109"/>
      <c r="AB132" s="109"/>
      <c r="AC132" s="61">
        <f>SUM(R132:AB132)</f>
        <v>0</v>
      </c>
      <c r="AD132" s="109"/>
      <c r="AE132" s="110"/>
      <c r="AF132" s="109"/>
      <c r="AG132" s="109"/>
      <c r="AH132" s="109"/>
      <c r="AI132" s="109"/>
      <c r="AJ132" s="109"/>
      <c r="AK132" s="109"/>
      <c r="AL132" s="109"/>
      <c r="AM132" s="109"/>
      <c r="AN132" s="109"/>
      <c r="AO132" s="109"/>
      <c r="AP132" s="110"/>
      <c r="AQ132" s="61">
        <f>SUM(AD132:AP132)</f>
        <v>0</v>
      </c>
      <c r="AR132" s="109"/>
      <c r="AS132" s="109"/>
      <c r="AT132" s="109"/>
      <c r="AU132" s="109"/>
      <c r="AV132" s="109"/>
      <c r="AW132" s="109"/>
      <c r="AX132" s="109"/>
      <c r="AY132" s="109"/>
      <c r="AZ132" s="109"/>
      <c r="BA132" s="109"/>
      <c r="BB132" s="61">
        <f>SUM(AR132:BA132)</f>
        <v>0</v>
      </c>
      <c r="BC132" s="205"/>
      <c r="BD132" s="8">
        <f t="shared" si="25"/>
        <v>0</v>
      </c>
      <c r="BE132" s="77"/>
      <c r="BF132" s="11"/>
    </row>
    <row r="133" spans="1:58" s="1" customFormat="1">
      <c r="A133" s="120"/>
      <c r="B133" s="125"/>
      <c r="C133" s="122"/>
      <c r="D133" s="122"/>
      <c r="E133" s="122"/>
      <c r="F133" s="108"/>
      <c r="G133" s="109"/>
      <c r="H133" s="109"/>
      <c r="I133" s="109"/>
      <c r="J133" s="109"/>
      <c r="K133" s="109"/>
      <c r="L133" s="109"/>
      <c r="M133" s="109"/>
      <c r="N133" s="109"/>
      <c r="O133" s="110"/>
      <c r="P133" s="109"/>
      <c r="Q133" s="61">
        <f>SUM(F133:P133)</f>
        <v>0</v>
      </c>
      <c r="R133" s="109"/>
      <c r="S133" s="109"/>
      <c r="T133" s="109"/>
      <c r="U133" s="109"/>
      <c r="V133" s="109"/>
      <c r="W133" s="109"/>
      <c r="X133" s="110"/>
      <c r="Y133" s="109"/>
      <c r="Z133" s="109"/>
      <c r="AA133" s="109"/>
      <c r="AB133" s="109"/>
      <c r="AC133" s="61">
        <f>SUM(R133:AB133)</f>
        <v>0</v>
      </c>
      <c r="AD133" s="109"/>
      <c r="AE133" s="110"/>
      <c r="AF133" s="109"/>
      <c r="AG133" s="109"/>
      <c r="AH133" s="109"/>
      <c r="AI133" s="109"/>
      <c r="AJ133" s="109"/>
      <c r="AK133" s="109"/>
      <c r="AL133" s="109"/>
      <c r="AM133" s="109"/>
      <c r="AN133" s="109"/>
      <c r="AO133" s="109"/>
      <c r="AP133" s="110"/>
      <c r="AQ133" s="61">
        <f>SUM(AD133:AP133)</f>
        <v>0</v>
      </c>
      <c r="AR133" s="109"/>
      <c r="AS133" s="109"/>
      <c r="AT133" s="109"/>
      <c r="AU133" s="109"/>
      <c r="AV133" s="109"/>
      <c r="AW133" s="109"/>
      <c r="AX133" s="109"/>
      <c r="AY133" s="109"/>
      <c r="AZ133" s="109"/>
      <c r="BA133" s="109"/>
      <c r="BB133" s="61">
        <f>SUM(AR133:BA133)</f>
        <v>0</v>
      </c>
      <c r="BC133" s="205"/>
      <c r="BD133" s="8">
        <f t="shared" si="25"/>
        <v>0</v>
      </c>
      <c r="BE133" s="77"/>
      <c r="BF133" s="11"/>
    </row>
    <row r="134" spans="1:58" s="1" customFormat="1">
      <c r="A134" s="120"/>
      <c r="B134" s="125"/>
      <c r="C134" s="122"/>
      <c r="D134" s="122"/>
      <c r="E134" s="122"/>
      <c r="F134" s="108"/>
      <c r="G134" s="109"/>
      <c r="H134" s="109"/>
      <c r="I134" s="109"/>
      <c r="J134" s="109"/>
      <c r="K134" s="109"/>
      <c r="L134" s="109"/>
      <c r="M134" s="109"/>
      <c r="N134" s="109"/>
      <c r="O134" s="110"/>
      <c r="P134" s="109"/>
      <c r="Q134" s="61">
        <f>SUM(F134:P134)</f>
        <v>0</v>
      </c>
      <c r="R134" s="109"/>
      <c r="S134" s="109"/>
      <c r="T134" s="109"/>
      <c r="U134" s="109"/>
      <c r="V134" s="109"/>
      <c r="W134" s="109"/>
      <c r="X134" s="110"/>
      <c r="Y134" s="109"/>
      <c r="Z134" s="109"/>
      <c r="AA134" s="109"/>
      <c r="AB134" s="109"/>
      <c r="AC134" s="61">
        <f>SUM(R134:AB134)</f>
        <v>0</v>
      </c>
      <c r="AD134" s="109"/>
      <c r="AE134" s="110"/>
      <c r="AF134" s="109"/>
      <c r="AG134" s="109"/>
      <c r="AH134" s="109"/>
      <c r="AI134" s="109"/>
      <c r="AJ134" s="109"/>
      <c r="AK134" s="109"/>
      <c r="AL134" s="109"/>
      <c r="AM134" s="109"/>
      <c r="AN134" s="109"/>
      <c r="AO134" s="109"/>
      <c r="AP134" s="110"/>
      <c r="AQ134" s="61">
        <f>SUM(AD134:AP134)</f>
        <v>0</v>
      </c>
      <c r="AR134" s="109"/>
      <c r="AS134" s="109"/>
      <c r="AT134" s="109"/>
      <c r="AU134" s="109"/>
      <c r="AV134" s="109"/>
      <c r="AW134" s="109"/>
      <c r="AX134" s="109"/>
      <c r="AY134" s="109"/>
      <c r="AZ134" s="109"/>
      <c r="BA134" s="109"/>
      <c r="BB134" s="61">
        <f>SUM(AR134:BA134)</f>
        <v>0</v>
      </c>
      <c r="BC134" s="205"/>
      <c r="BD134" s="8">
        <f t="shared" si="25"/>
        <v>0</v>
      </c>
      <c r="BE134" s="77"/>
      <c r="BF134" s="11"/>
    </row>
    <row r="135" spans="1:58" s="1" customFormat="1" ht="15.75" thickBot="1">
      <c r="A135" s="387" t="s">
        <v>1</v>
      </c>
      <c r="B135" s="153"/>
      <c r="C135" s="154"/>
      <c r="D135" s="154"/>
      <c r="E135" s="154"/>
      <c r="F135" s="105"/>
      <c r="G135" s="106"/>
      <c r="H135" s="106"/>
      <c r="I135" s="106"/>
      <c r="J135" s="106"/>
      <c r="K135" s="106"/>
      <c r="L135" s="106"/>
      <c r="M135" s="106"/>
      <c r="N135" s="106"/>
      <c r="O135" s="107"/>
      <c r="P135" s="106"/>
      <c r="Q135" s="62">
        <f>SUBTOTAL(9,Q130:Q134)</f>
        <v>21</v>
      </c>
      <c r="R135" s="106"/>
      <c r="S135" s="106"/>
      <c r="T135" s="106"/>
      <c r="U135" s="106"/>
      <c r="V135" s="106"/>
      <c r="W135" s="106"/>
      <c r="X135" s="107"/>
      <c r="Y135" s="106"/>
      <c r="Z135" s="106"/>
      <c r="AA135" s="106"/>
      <c r="AB135" s="106"/>
      <c r="AC135" s="62">
        <f>SUBTOTAL(9,AC130:AC134)</f>
        <v>0</v>
      </c>
      <c r="AD135" s="106"/>
      <c r="AE135" s="107"/>
      <c r="AF135" s="106"/>
      <c r="AG135" s="106"/>
      <c r="AH135" s="106"/>
      <c r="AI135" s="106"/>
      <c r="AJ135" s="106"/>
      <c r="AK135" s="106"/>
      <c r="AL135" s="106"/>
      <c r="AM135" s="106"/>
      <c r="AN135" s="106"/>
      <c r="AO135" s="106"/>
      <c r="AP135" s="107"/>
      <c r="AQ135" s="62">
        <f>SUBTOTAL(9,AQ130:AQ134)</f>
        <v>0</v>
      </c>
      <c r="AR135" s="106"/>
      <c r="AS135" s="106"/>
      <c r="AT135" s="106"/>
      <c r="AU135" s="106"/>
      <c r="AV135" s="106"/>
      <c r="AW135" s="106"/>
      <c r="AX135" s="106"/>
      <c r="AY135" s="106"/>
      <c r="AZ135" s="106"/>
      <c r="BA135" s="106"/>
      <c r="BB135" s="62">
        <f>SUBTOTAL(9,BB130:BB134)</f>
        <v>0</v>
      </c>
      <c r="BC135" s="206"/>
      <c r="BD135" s="10">
        <f>SUBTOTAL(9,BD130:BD134)</f>
        <v>21</v>
      </c>
      <c r="BE135" s="79">
        <f>'totaal BOL niv 2 2 jr'!E36</f>
        <v>0</v>
      </c>
      <c r="BF135" s="11"/>
    </row>
    <row r="136" spans="1:58" s="1" customFormat="1" ht="15" thickTop="1">
      <c r="A136" s="388" t="str">
        <f>'totaal BOL niv 2 2 jr'!B37</f>
        <v>Project Basisschool</v>
      </c>
      <c r="B136" s="152"/>
      <c r="C136" s="127"/>
      <c r="D136" s="127"/>
      <c r="E136" s="127"/>
      <c r="F136" s="411"/>
      <c r="G136" s="412"/>
      <c r="H136" s="412"/>
      <c r="I136" s="412"/>
      <c r="J136" s="412"/>
      <c r="K136" s="412"/>
      <c r="L136" s="412"/>
      <c r="M136" s="412"/>
      <c r="N136" s="412"/>
      <c r="O136" s="412"/>
      <c r="P136" s="412"/>
      <c r="Q136" s="439"/>
      <c r="R136" s="412"/>
      <c r="S136" s="412"/>
      <c r="T136" s="412"/>
      <c r="U136" s="412"/>
      <c r="V136" s="412"/>
      <c r="W136" s="412"/>
      <c r="X136" s="412"/>
      <c r="Y136" s="412"/>
      <c r="Z136" s="412"/>
      <c r="AA136" s="412"/>
      <c r="AB136" s="412"/>
      <c r="AC136" s="439"/>
      <c r="AD136" s="412"/>
      <c r="AE136" s="412"/>
      <c r="AF136" s="412"/>
      <c r="AG136" s="412"/>
      <c r="AH136" s="412"/>
      <c r="AI136" s="412"/>
      <c r="AJ136" s="412"/>
      <c r="AK136" s="412"/>
      <c r="AL136" s="412"/>
      <c r="AM136" s="412"/>
      <c r="AN136" s="412"/>
      <c r="AO136" s="412"/>
      <c r="AP136" s="412"/>
      <c r="AQ136" s="439"/>
      <c r="AR136" s="412"/>
      <c r="AS136" s="412"/>
      <c r="AT136" s="412"/>
      <c r="AU136" s="412"/>
      <c r="AV136" s="412"/>
      <c r="AW136" s="412"/>
      <c r="AX136" s="412"/>
      <c r="AY136" s="412"/>
      <c r="AZ136" s="412"/>
      <c r="BA136" s="412"/>
      <c r="BB136" s="439"/>
      <c r="BC136" s="429"/>
      <c r="BD136" s="443" t="s">
        <v>8</v>
      </c>
      <c r="BE136" s="77"/>
      <c r="BF136" s="2"/>
    </row>
    <row r="137" spans="1:58" s="1" customFormat="1">
      <c r="A137" s="120"/>
      <c r="B137" s="125"/>
      <c r="C137" s="122"/>
      <c r="D137" s="122"/>
      <c r="E137" s="122"/>
      <c r="F137" s="102">
        <v>42</v>
      </c>
      <c r="G137" s="103"/>
      <c r="H137" s="103"/>
      <c r="I137" s="103"/>
      <c r="J137" s="103"/>
      <c r="K137" s="103"/>
      <c r="L137" s="103"/>
      <c r="M137" s="103"/>
      <c r="N137" s="103"/>
      <c r="O137" s="104"/>
      <c r="P137" s="103"/>
      <c r="Q137" s="61">
        <f>SUM(F137:P137)</f>
        <v>42</v>
      </c>
      <c r="R137" s="103"/>
      <c r="S137" s="103"/>
      <c r="T137" s="103"/>
      <c r="U137" s="103"/>
      <c r="V137" s="103"/>
      <c r="W137" s="103"/>
      <c r="X137" s="104"/>
      <c r="Y137" s="103"/>
      <c r="Z137" s="103"/>
      <c r="AA137" s="103"/>
      <c r="AB137" s="103"/>
      <c r="AC137" s="61">
        <f>SUM(R137:AB137)</f>
        <v>0</v>
      </c>
      <c r="AD137" s="103"/>
      <c r="AE137" s="104"/>
      <c r="AF137" s="103"/>
      <c r="AG137" s="103"/>
      <c r="AH137" s="103"/>
      <c r="AI137" s="103"/>
      <c r="AJ137" s="103"/>
      <c r="AK137" s="103"/>
      <c r="AL137" s="103"/>
      <c r="AM137" s="103"/>
      <c r="AN137" s="103"/>
      <c r="AO137" s="103"/>
      <c r="AP137" s="104"/>
      <c r="AQ137" s="61">
        <f>SUM(AD137:AP137)</f>
        <v>0</v>
      </c>
      <c r="AR137" s="103"/>
      <c r="AS137" s="103"/>
      <c r="AT137" s="103"/>
      <c r="AU137" s="103"/>
      <c r="AV137" s="103"/>
      <c r="AW137" s="103"/>
      <c r="AX137" s="103"/>
      <c r="AY137" s="103"/>
      <c r="AZ137" s="103"/>
      <c r="BA137" s="103"/>
      <c r="BB137" s="61">
        <f>SUM(AR137:BA137)</f>
        <v>0</v>
      </c>
      <c r="BC137" s="203"/>
      <c r="BD137" s="8">
        <f t="shared" ref="BD137:BD141" si="26">SUM(Q137+AC137+AQ137+BB137)</f>
        <v>42</v>
      </c>
      <c r="BE137" s="77"/>
      <c r="BF137" s="11"/>
    </row>
    <row r="138" spans="1:58" s="1" customFormat="1">
      <c r="A138" s="120"/>
      <c r="B138" s="125"/>
      <c r="C138" s="122"/>
      <c r="D138" s="122"/>
      <c r="E138" s="122"/>
      <c r="F138" s="102"/>
      <c r="G138" s="103"/>
      <c r="H138" s="103"/>
      <c r="I138" s="103"/>
      <c r="J138" s="103"/>
      <c r="K138" s="103"/>
      <c r="L138" s="103"/>
      <c r="M138" s="103"/>
      <c r="N138" s="103"/>
      <c r="O138" s="104"/>
      <c r="P138" s="103"/>
      <c r="Q138" s="61">
        <f>SUM(F138:P138)</f>
        <v>0</v>
      </c>
      <c r="R138" s="103"/>
      <c r="S138" s="103"/>
      <c r="T138" s="103"/>
      <c r="U138" s="103"/>
      <c r="V138" s="103"/>
      <c r="W138" s="103"/>
      <c r="X138" s="104"/>
      <c r="Y138" s="103"/>
      <c r="Z138" s="103"/>
      <c r="AA138" s="103"/>
      <c r="AB138" s="103"/>
      <c r="AC138" s="61">
        <f>SUM(R138:AB138)</f>
        <v>0</v>
      </c>
      <c r="AD138" s="103"/>
      <c r="AE138" s="104"/>
      <c r="AF138" s="103"/>
      <c r="AG138" s="103"/>
      <c r="AH138" s="103"/>
      <c r="AI138" s="103"/>
      <c r="AJ138" s="103"/>
      <c r="AK138" s="103"/>
      <c r="AL138" s="103"/>
      <c r="AM138" s="103"/>
      <c r="AN138" s="103"/>
      <c r="AO138" s="103"/>
      <c r="AP138" s="104"/>
      <c r="AQ138" s="61">
        <f>SUM(AD138:AP138)</f>
        <v>0</v>
      </c>
      <c r="AR138" s="103"/>
      <c r="AS138" s="103"/>
      <c r="AT138" s="103"/>
      <c r="AU138" s="103"/>
      <c r="AV138" s="103"/>
      <c r="AW138" s="103"/>
      <c r="AX138" s="103"/>
      <c r="AY138" s="103"/>
      <c r="AZ138" s="103"/>
      <c r="BA138" s="103"/>
      <c r="BB138" s="61">
        <f>SUM(AR138:BA138)</f>
        <v>0</v>
      </c>
      <c r="BC138" s="203"/>
      <c r="BD138" s="8">
        <f t="shared" si="26"/>
        <v>0</v>
      </c>
      <c r="BE138" s="77"/>
      <c r="BF138" s="11"/>
    </row>
    <row r="139" spans="1:58" s="1" customFormat="1">
      <c r="A139" s="120"/>
      <c r="B139" s="125"/>
      <c r="C139" s="122"/>
      <c r="D139" s="122"/>
      <c r="E139" s="122"/>
      <c r="F139" s="108"/>
      <c r="G139" s="109"/>
      <c r="H139" s="109"/>
      <c r="I139" s="109"/>
      <c r="J139" s="109"/>
      <c r="K139" s="109"/>
      <c r="L139" s="109"/>
      <c r="M139" s="109"/>
      <c r="N139" s="109"/>
      <c r="O139" s="110"/>
      <c r="P139" s="109"/>
      <c r="Q139" s="61">
        <f>SUM(F139:P139)</f>
        <v>0</v>
      </c>
      <c r="R139" s="109"/>
      <c r="S139" s="109"/>
      <c r="T139" s="109"/>
      <c r="U139" s="109"/>
      <c r="V139" s="109"/>
      <c r="W139" s="109"/>
      <c r="X139" s="110"/>
      <c r="Y139" s="109"/>
      <c r="Z139" s="109"/>
      <c r="AA139" s="109"/>
      <c r="AB139" s="109"/>
      <c r="AC139" s="61">
        <f>SUM(R139:AB139)</f>
        <v>0</v>
      </c>
      <c r="AD139" s="109"/>
      <c r="AE139" s="110"/>
      <c r="AF139" s="109"/>
      <c r="AG139" s="109"/>
      <c r="AH139" s="109"/>
      <c r="AI139" s="109"/>
      <c r="AJ139" s="109"/>
      <c r="AK139" s="109"/>
      <c r="AL139" s="109"/>
      <c r="AM139" s="109"/>
      <c r="AN139" s="109"/>
      <c r="AO139" s="109"/>
      <c r="AP139" s="110"/>
      <c r="AQ139" s="61">
        <f>SUM(AD139:AP139)</f>
        <v>0</v>
      </c>
      <c r="AR139" s="109"/>
      <c r="AS139" s="109"/>
      <c r="AT139" s="109"/>
      <c r="AU139" s="109"/>
      <c r="AV139" s="109"/>
      <c r="AW139" s="109"/>
      <c r="AX139" s="109"/>
      <c r="AY139" s="109"/>
      <c r="AZ139" s="109"/>
      <c r="BA139" s="109"/>
      <c r="BB139" s="61">
        <f>SUM(AR139:BA139)</f>
        <v>0</v>
      </c>
      <c r="BC139" s="205"/>
      <c r="BD139" s="8">
        <f t="shared" si="26"/>
        <v>0</v>
      </c>
      <c r="BE139" s="77"/>
      <c r="BF139" s="11"/>
    </row>
    <row r="140" spans="1:58" s="1" customFormat="1">
      <c r="A140" s="120"/>
      <c r="B140" s="125"/>
      <c r="C140" s="122"/>
      <c r="D140" s="122"/>
      <c r="E140" s="122"/>
      <c r="F140" s="108"/>
      <c r="G140" s="109"/>
      <c r="H140" s="109"/>
      <c r="I140" s="109"/>
      <c r="J140" s="109"/>
      <c r="K140" s="109"/>
      <c r="L140" s="109"/>
      <c r="M140" s="109"/>
      <c r="N140" s="109"/>
      <c r="O140" s="110"/>
      <c r="P140" s="109"/>
      <c r="Q140" s="61">
        <f>SUM(F140:P140)</f>
        <v>0</v>
      </c>
      <c r="R140" s="109"/>
      <c r="S140" s="109"/>
      <c r="T140" s="109"/>
      <c r="U140" s="109"/>
      <c r="V140" s="109"/>
      <c r="W140" s="109"/>
      <c r="X140" s="110"/>
      <c r="Y140" s="109"/>
      <c r="Z140" s="109"/>
      <c r="AA140" s="109"/>
      <c r="AB140" s="109"/>
      <c r="AC140" s="61">
        <f>SUM(R140:AB140)</f>
        <v>0</v>
      </c>
      <c r="AD140" s="109"/>
      <c r="AE140" s="110"/>
      <c r="AF140" s="109"/>
      <c r="AG140" s="109"/>
      <c r="AH140" s="109"/>
      <c r="AI140" s="109"/>
      <c r="AJ140" s="109"/>
      <c r="AK140" s="109"/>
      <c r="AL140" s="109"/>
      <c r="AM140" s="109"/>
      <c r="AN140" s="109"/>
      <c r="AO140" s="109"/>
      <c r="AP140" s="110"/>
      <c r="AQ140" s="61">
        <f>SUM(AD140:AP140)</f>
        <v>0</v>
      </c>
      <c r="AR140" s="109"/>
      <c r="AS140" s="109"/>
      <c r="AT140" s="109"/>
      <c r="AU140" s="109"/>
      <c r="AV140" s="109"/>
      <c r="AW140" s="109"/>
      <c r="AX140" s="109"/>
      <c r="AY140" s="109"/>
      <c r="AZ140" s="109"/>
      <c r="BA140" s="109"/>
      <c r="BB140" s="61">
        <f>SUM(AR140:BA140)</f>
        <v>0</v>
      </c>
      <c r="BC140" s="205"/>
      <c r="BD140" s="8">
        <f t="shared" si="26"/>
        <v>0</v>
      </c>
      <c r="BE140" s="77"/>
      <c r="BF140" s="11"/>
    </row>
    <row r="141" spans="1:58" s="1" customFormat="1">
      <c r="A141" s="120"/>
      <c r="B141" s="125"/>
      <c r="C141" s="122"/>
      <c r="D141" s="122"/>
      <c r="E141" s="122"/>
      <c r="F141" s="108"/>
      <c r="G141" s="109"/>
      <c r="H141" s="109"/>
      <c r="I141" s="109"/>
      <c r="J141" s="109"/>
      <c r="K141" s="109"/>
      <c r="L141" s="109"/>
      <c r="M141" s="109"/>
      <c r="N141" s="109"/>
      <c r="O141" s="110"/>
      <c r="P141" s="109"/>
      <c r="Q141" s="61">
        <f>SUM(F141:P141)</f>
        <v>0</v>
      </c>
      <c r="R141" s="109"/>
      <c r="S141" s="109"/>
      <c r="T141" s="109"/>
      <c r="U141" s="109"/>
      <c r="V141" s="109"/>
      <c r="W141" s="109"/>
      <c r="X141" s="110"/>
      <c r="Y141" s="109"/>
      <c r="Z141" s="109"/>
      <c r="AA141" s="109"/>
      <c r="AB141" s="109"/>
      <c r="AC141" s="61">
        <f>SUM(R141:AB141)</f>
        <v>0</v>
      </c>
      <c r="AD141" s="109"/>
      <c r="AE141" s="110"/>
      <c r="AF141" s="109"/>
      <c r="AG141" s="109"/>
      <c r="AH141" s="109"/>
      <c r="AI141" s="109"/>
      <c r="AJ141" s="109"/>
      <c r="AK141" s="109"/>
      <c r="AL141" s="109"/>
      <c r="AM141" s="109"/>
      <c r="AN141" s="109"/>
      <c r="AO141" s="109"/>
      <c r="AP141" s="110"/>
      <c r="AQ141" s="61">
        <f>SUM(AD141:AP141)</f>
        <v>0</v>
      </c>
      <c r="AR141" s="109"/>
      <c r="AS141" s="109"/>
      <c r="AT141" s="109"/>
      <c r="AU141" s="109"/>
      <c r="AV141" s="109"/>
      <c r="AW141" s="109"/>
      <c r="AX141" s="109"/>
      <c r="AY141" s="109"/>
      <c r="AZ141" s="109"/>
      <c r="BA141" s="109"/>
      <c r="BB141" s="61">
        <f>SUM(AR141:BA141)</f>
        <v>0</v>
      </c>
      <c r="BC141" s="205"/>
      <c r="BD141" s="8">
        <f t="shared" si="26"/>
        <v>0</v>
      </c>
      <c r="BE141" s="77"/>
      <c r="BF141" s="11"/>
    </row>
    <row r="142" spans="1:58" s="1" customFormat="1" ht="15.75" thickBot="1">
      <c r="A142" s="387" t="s">
        <v>1</v>
      </c>
      <c r="B142" s="153"/>
      <c r="C142" s="154"/>
      <c r="D142" s="154"/>
      <c r="E142" s="154"/>
      <c r="F142" s="105"/>
      <c r="G142" s="106"/>
      <c r="H142" s="106"/>
      <c r="I142" s="106"/>
      <c r="J142" s="106"/>
      <c r="K142" s="106"/>
      <c r="L142" s="106"/>
      <c r="M142" s="106"/>
      <c r="N142" s="106"/>
      <c r="O142" s="107"/>
      <c r="P142" s="106"/>
      <c r="Q142" s="62">
        <f>SUBTOTAL(9,Q137:Q141)</f>
        <v>42</v>
      </c>
      <c r="R142" s="106"/>
      <c r="S142" s="106"/>
      <c r="T142" s="106"/>
      <c r="U142" s="106"/>
      <c r="V142" s="106"/>
      <c r="W142" s="106"/>
      <c r="X142" s="107"/>
      <c r="Y142" s="106"/>
      <c r="Z142" s="106"/>
      <c r="AA142" s="106"/>
      <c r="AB142" s="106"/>
      <c r="AC142" s="62">
        <f>SUBTOTAL(9,AC137:AC141)</f>
        <v>0</v>
      </c>
      <c r="AD142" s="106"/>
      <c r="AE142" s="107"/>
      <c r="AF142" s="106"/>
      <c r="AG142" s="106"/>
      <c r="AH142" s="106"/>
      <c r="AI142" s="106"/>
      <c r="AJ142" s="106"/>
      <c r="AK142" s="106"/>
      <c r="AL142" s="106"/>
      <c r="AM142" s="106"/>
      <c r="AN142" s="106"/>
      <c r="AO142" s="106"/>
      <c r="AP142" s="107"/>
      <c r="AQ142" s="62">
        <f>SUBTOTAL(9,AQ137:AQ141)</f>
        <v>0</v>
      </c>
      <c r="AR142" s="106"/>
      <c r="AS142" s="106"/>
      <c r="AT142" s="106"/>
      <c r="AU142" s="106"/>
      <c r="AV142" s="106"/>
      <c r="AW142" s="106"/>
      <c r="AX142" s="106"/>
      <c r="AY142" s="106"/>
      <c r="AZ142" s="106"/>
      <c r="BA142" s="106"/>
      <c r="BB142" s="62">
        <f>SUBTOTAL(9,BB137:BB141)</f>
        <v>0</v>
      </c>
      <c r="BC142" s="206"/>
      <c r="BD142" s="10">
        <f>SUBTOTAL(9,BD137:BD141)</f>
        <v>42</v>
      </c>
      <c r="BE142" s="79">
        <f>'totaal BOL niv 2 2 jr'!E37</f>
        <v>0</v>
      </c>
      <c r="BF142" s="11"/>
    </row>
    <row r="143" spans="1:58" s="1" customFormat="1" ht="15" thickTop="1">
      <c r="A143" s="388" t="str">
        <f>'totaal BOL niv 2 2 jr'!B38</f>
        <v>Intro</v>
      </c>
      <c r="B143" s="152"/>
      <c r="C143" s="127"/>
      <c r="D143" s="127"/>
      <c r="E143" s="127"/>
      <c r="F143" s="411"/>
      <c r="G143" s="412"/>
      <c r="H143" s="412"/>
      <c r="I143" s="412"/>
      <c r="J143" s="412"/>
      <c r="K143" s="412"/>
      <c r="L143" s="412"/>
      <c r="M143" s="412"/>
      <c r="N143" s="412"/>
      <c r="O143" s="412"/>
      <c r="P143" s="412"/>
      <c r="Q143" s="439"/>
      <c r="R143" s="412"/>
      <c r="S143" s="412"/>
      <c r="T143" s="412"/>
      <c r="U143" s="412"/>
      <c r="V143" s="412"/>
      <c r="W143" s="412"/>
      <c r="X143" s="412"/>
      <c r="Y143" s="412"/>
      <c r="Z143" s="412"/>
      <c r="AA143" s="412"/>
      <c r="AB143" s="412"/>
      <c r="AC143" s="439"/>
      <c r="AD143" s="412"/>
      <c r="AE143" s="412"/>
      <c r="AF143" s="412"/>
      <c r="AG143" s="412"/>
      <c r="AH143" s="412"/>
      <c r="AI143" s="412"/>
      <c r="AJ143" s="412"/>
      <c r="AK143" s="412"/>
      <c r="AL143" s="412"/>
      <c r="AM143" s="412"/>
      <c r="AN143" s="412"/>
      <c r="AO143" s="412"/>
      <c r="AP143" s="412"/>
      <c r="AQ143" s="439"/>
      <c r="AR143" s="412"/>
      <c r="AS143" s="412"/>
      <c r="AT143" s="412"/>
      <c r="AU143" s="412"/>
      <c r="AV143" s="412"/>
      <c r="AW143" s="412"/>
      <c r="AX143" s="412"/>
      <c r="AY143" s="412"/>
      <c r="AZ143" s="412"/>
      <c r="BA143" s="412"/>
      <c r="BB143" s="439"/>
      <c r="BC143" s="429"/>
      <c r="BD143" s="443" t="s">
        <v>8</v>
      </c>
      <c r="BE143" s="77"/>
      <c r="BF143" s="2"/>
    </row>
    <row r="144" spans="1:58" s="1" customFormat="1">
      <c r="A144" s="120"/>
      <c r="B144" s="125"/>
      <c r="C144" s="122"/>
      <c r="D144" s="122"/>
      <c r="E144" s="122"/>
      <c r="F144" s="102">
        <v>5</v>
      </c>
      <c r="G144" s="103"/>
      <c r="H144" s="103"/>
      <c r="I144" s="103"/>
      <c r="J144" s="103"/>
      <c r="K144" s="103"/>
      <c r="L144" s="103"/>
      <c r="M144" s="103"/>
      <c r="N144" s="103"/>
      <c r="O144" s="104"/>
      <c r="P144" s="103"/>
      <c r="Q144" s="61">
        <f>SUM(F144:P144)</f>
        <v>5</v>
      </c>
      <c r="R144" s="103"/>
      <c r="S144" s="103"/>
      <c r="T144" s="103"/>
      <c r="U144" s="103"/>
      <c r="V144" s="103"/>
      <c r="W144" s="103"/>
      <c r="X144" s="104"/>
      <c r="Y144" s="103"/>
      <c r="Z144" s="103"/>
      <c r="AA144" s="103"/>
      <c r="AB144" s="103"/>
      <c r="AC144" s="61">
        <f>SUM(R144:AB144)</f>
        <v>0</v>
      </c>
      <c r="AD144" s="103"/>
      <c r="AE144" s="104"/>
      <c r="AF144" s="103"/>
      <c r="AG144" s="103"/>
      <c r="AH144" s="103"/>
      <c r="AI144" s="103"/>
      <c r="AJ144" s="103"/>
      <c r="AK144" s="103"/>
      <c r="AL144" s="103"/>
      <c r="AM144" s="103"/>
      <c r="AN144" s="103"/>
      <c r="AO144" s="103"/>
      <c r="AP144" s="104"/>
      <c r="AQ144" s="61">
        <f>SUM(AD144:AP144)</f>
        <v>0</v>
      </c>
      <c r="AR144" s="103"/>
      <c r="AS144" s="103"/>
      <c r="AT144" s="103"/>
      <c r="AU144" s="103"/>
      <c r="AV144" s="103"/>
      <c r="AW144" s="103"/>
      <c r="AX144" s="103"/>
      <c r="AY144" s="103"/>
      <c r="AZ144" s="103"/>
      <c r="BA144" s="103"/>
      <c r="BB144" s="61">
        <f>SUM(AR144:BA144)</f>
        <v>0</v>
      </c>
      <c r="BC144" s="203"/>
      <c r="BD144" s="8">
        <f t="shared" ref="BD144:BD148" si="27">SUM(Q144+AC144+AQ144+BB144)</f>
        <v>5</v>
      </c>
      <c r="BE144" s="77"/>
      <c r="BF144" s="11"/>
    </row>
    <row r="145" spans="1:58" s="1" customFormat="1">
      <c r="A145" s="120"/>
      <c r="B145" s="125"/>
      <c r="C145" s="122"/>
      <c r="D145" s="122"/>
      <c r="E145" s="122"/>
      <c r="F145" s="102"/>
      <c r="G145" s="103"/>
      <c r="H145" s="103"/>
      <c r="I145" s="103"/>
      <c r="J145" s="103"/>
      <c r="K145" s="103"/>
      <c r="L145" s="103"/>
      <c r="M145" s="103"/>
      <c r="N145" s="103"/>
      <c r="O145" s="104"/>
      <c r="P145" s="103"/>
      <c r="Q145" s="61">
        <f>SUM(F145:P145)</f>
        <v>0</v>
      </c>
      <c r="R145" s="103"/>
      <c r="S145" s="103"/>
      <c r="T145" s="103"/>
      <c r="U145" s="103"/>
      <c r="V145" s="103"/>
      <c r="W145" s="103"/>
      <c r="X145" s="104"/>
      <c r="Y145" s="103"/>
      <c r="Z145" s="103"/>
      <c r="AA145" s="103"/>
      <c r="AB145" s="103"/>
      <c r="AC145" s="61">
        <f>SUM(R145:AB145)</f>
        <v>0</v>
      </c>
      <c r="AD145" s="103"/>
      <c r="AE145" s="104"/>
      <c r="AF145" s="103"/>
      <c r="AG145" s="103"/>
      <c r="AH145" s="103"/>
      <c r="AI145" s="103"/>
      <c r="AJ145" s="103"/>
      <c r="AK145" s="103"/>
      <c r="AL145" s="103"/>
      <c r="AM145" s="103"/>
      <c r="AN145" s="103"/>
      <c r="AO145" s="103"/>
      <c r="AP145" s="104"/>
      <c r="AQ145" s="61">
        <f>SUM(AD145:AP145)</f>
        <v>0</v>
      </c>
      <c r="AR145" s="103"/>
      <c r="AS145" s="103"/>
      <c r="AT145" s="103"/>
      <c r="AU145" s="103"/>
      <c r="AV145" s="103"/>
      <c r="AW145" s="103"/>
      <c r="AX145" s="103"/>
      <c r="AY145" s="103"/>
      <c r="AZ145" s="103"/>
      <c r="BA145" s="103"/>
      <c r="BB145" s="61">
        <f>SUM(AR145:BA145)</f>
        <v>0</v>
      </c>
      <c r="BC145" s="203"/>
      <c r="BD145" s="8">
        <f t="shared" si="27"/>
        <v>0</v>
      </c>
      <c r="BE145" s="77"/>
      <c r="BF145" s="11"/>
    </row>
    <row r="146" spans="1:58" s="1" customFormat="1">
      <c r="A146" s="120"/>
      <c r="B146" s="125"/>
      <c r="C146" s="122"/>
      <c r="D146" s="122"/>
      <c r="E146" s="122"/>
      <c r="F146" s="108"/>
      <c r="G146" s="109"/>
      <c r="H146" s="109"/>
      <c r="I146" s="109"/>
      <c r="J146" s="109"/>
      <c r="K146" s="109"/>
      <c r="L146" s="109"/>
      <c r="M146" s="109"/>
      <c r="N146" s="109"/>
      <c r="O146" s="110"/>
      <c r="P146" s="109"/>
      <c r="Q146" s="61">
        <f>SUM(F146:P146)</f>
        <v>0</v>
      </c>
      <c r="R146" s="109"/>
      <c r="S146" s="109"/>
      <c r="T146" s="109"/>
      <c r="U146" s="109"/>
      <c r="V146" s="109"/>
      <c r="W146" s="109"/>
      <c r="X146" s="110"/>
      <c r="Y146" s="109"/>
      <c r="Z146" s="109"/>
      <c r="AA146" s="109"/>
      <c r="AB146" s="109"/>
      <c r="AC146" s="61">
        <f>SUM(R146:AB146)</f>
        <v>0</v>
      </c>
      <c r="AD146" s="109"/>
      <c r="AE146" s="110"/>
      <c r="AF146" s="109"/>
      <c r="AG146" s="109"/>
      <c r="AH146" s="109"/>
      <c r="AI146" s="109"/>
      <c r="AJ146" s="109"/>
      <c r="AK146" s="109"/>
      <c r="AL146" s="109"/>
      <c r="AM146" s="109"/>
      <c r="AN146" s="109"/>
      <c r="AO146" s="109"/>
      <c r="AP146" s="110"/>
      <c r="AQ146" s="61">
        <f>SUM(AD146:AP146)</f>
        <v>0</v>
      </c>
      <c r="AR146" s="109"/>
      <c r="AS146" s="109"/>
      <c r="AT146" s="109"/>
      <c r="AU146" s="109"/>
      <c r="AV146" s="109"/>
      <c r="AW146" s="109"/>
      <c r="AX146" s="109"/>
      <c r="AY146" s="109"/>
      <c r="AZ146" s="109"/>
      <c r="BA146" s="109"/>
      <c r="BB146" s="61">
        <f>SUM(AR146:BA146)</f>
        <v>0</v>
      </c>
      <c r="BC146" s="205"/>
      <c r="BD146" s="8">
        <f t="shared" si="27"/>
        <v>0</v>
      </c>
      <c r="BE146" s="77"/>
      <c r="BF146" s="11"/>
    </row>
    <row r="147" spans="1:58" s="1" customFormat="1">
      <c r="A147" s="120"/>
      <c r="B147" s="125"/>
      <c r="C147" s="122"/>
      <c r="D147" s="122"/>
      <c r="E147" s="122"/>
      <c r="F147" s="108"/>
      <c r="G147" s="109"/>
      <c r="H147" s="109"/>
      <c r="I147" s="109"/>
      <c r="J147" s="109"/>
      <c r="K147" s="109"/>
      <c r="L147" s="109"/>
      <c r="M147" s="109"/>
      <c r="N147" s="109"/>
      <c r="O147" s="110"/>
      <c r="P147" s="109"/>
      <c r="Q147" s="61">
        <f>SUM(F147:P147)</f>
        <v>0</v>
      </c>
      <c r="R147" s="109"/>
      <c r="S147" s="109"/>
      <c r="T147" s="109"/>
      <c r="U147" s="109"/>
      <c r="V147" s="109"/>
      <c r="W147" s="109"/>
      <c r="X147" s="110"/>
      <c r="Y147" s="109"/>
      <c r="Z147" s="109"/>
      <c r="AA147" s="109"/>
      <c r="AB147" s="109"/>
      <c r="AC147" s="61">
        <f>SUM(R147:AB147)</f>
        <v>0</v>
      </c>
      <c r="AD147" s="109"/>
      <c r="AE147" s="110"/>
      <c r="AF147" s="109"/>
      <c r="AG147" s="109"/>
      <c r="AH147" s="109"/>
      <c r="AI147" s="109"/>
      <c r="AJ147" s="109"/>
      <c r="AK147" s="109"/>
      <c r="AL147" s="109"/>
      <c r="AM147" s="109"/>
      <c r="AN147" s="109"/>
      <c r="AO147" s="109"/>
      <c r="AP147" s="110"/>
      <c r="AQ147" s="61">
        <f>SUM(AD147:AP147)</f>
        <v>0</v>
      </c>
      <c r="AR147" s="109"/>
      <c r="AS147" s="109"/>
      <c r="AT147" s="109"/>
      <c r="AU147" s="109"/>
      <c r="AV147" s="109"/>
      <c r="AW147" s="109"/>
      <c r="AX147" s="109"/>
      <c r="AY147" s="109"/>
      <c r="AZ147" s="109"/>
      <c r="BA147" s="109"/>
      <c r="BB147" s="61">
        <f>SUM(AR147:BA147)</f>
        <v>0</v>
      </c>
      <c r="BC147" s="205"/>
      <c r="BD147" s="8">
        <f t="shared" si="27"/>
        <v>0</v>
      </c>
      <c r="BE147" s="77"/>
      <c r="BF147" s="11"/>
    </row>
    <row r="148" spans="1:58" s="1" customFormat="1">
      <c r="A148" s="120"/>
      <c r="B148" s="125"/>
      <c r="C148" s="122"/>
      <c r="D148" s="122"/>
      <c r="E148" s="122"/>
      <c r="F148" s="108"/>
      <c r="G148" s="109"/>
      <c r="H148" s="109"/>
      <c r="I148" s="109"/>
      <c r="J148" s="109"/>
      <c r="K148" s="109"/>
      <c r="L148" s="109"/>
      <c r="M148" s="109"/>
      <c r="N148" s="109"/>
      <c r="O148" s="110"/>
      <c r="P148" s="109"/>
      <c r="Q148" s="61">
        <f>SUM(F148:P148)</f>
        <v>0</v>
      </c>
      <c r="R148" s="109"/>
      <c r="S148" s="109"/>
      <c r="T148" s="109"/>
      <c r="U148" s="109"/>
      <c r="V148" s="109"/>
      <c r="W148" s="109"/>
      <c r="X148" s="110"/>
      <c r="Y148" s="109"/>
      <c r="Z148" s="109"/>
      <c r="AA148" s="109"/>
      <c r="AB148" s="109"/>
      <c r="AC148" s="61">
        <f>SUM(R148:AB148)</f>
        <v>0</v>
      </c>
      <c r="AD148" s="109"/>
      <c r="AE148" s="110"/>
      <c r="AF148" s="109"/>
      <c r="AG148" s="109"/>
      <c r="AH148" s="109"/>
      <c r="AI148" s="109"/>
      <c r="AJ148" s="109"/>
      <c r="AK148" s="109"/>
      <c r="AL148" s="109"/>
      <c r="AM148" s="109"/>
      <c r="AN148" s="109"/>
      <c r="AO148" s="109"/>
      <c r="AP148" s="110"/>
      <c r="AQ148" s="61">
        <f>SUM(AD148:AP148)</f>
        <v>0</v>
      </c>
      <c r="AR148" s="109"/>
      <c r="AS148" s="109"/>
      <c r="AT148" s="109"/>
      <c r="AU148" s="109"/>
      <c r="AV148" s="109"/>
      <c r="AW148" s="109"/>
      <c r="AX148" s="109"/>
      <c r="AY148" s="109"/>
      <c r="AZ148" s="109"/>
      <c r="BA148" s="109"/>
      <c r="BB148" s="61">
        <f>SUM(AR148:BA148)</f>
        <v>0</v>
      </c>
      <c r="BC148" s="205"/>
      <c r="BD148" s="8">
        <f t="shared" si="27"/>
        <v>0</v>
      </c>
      <c r="BE148" s="77"/>
      <c r="BF148" s="11"/>
    </row>
    <row r="149" spans="1:58" s="1" customFormat="1" ht="15.75" thickBot="1">
      <c r="A149" s="387" t="s">
        <v>1</v>
      </c>
      <c r="B149" s="153"/>
      <c r="C149" s="154"/>
      <c r="D149" s="154"/>
      <c r="E149" s="154"/>
      <c r="F149" s="105"/>
      <c r="G149" s="106"/>
      <c r="H149" s="106"/>
      <c r="I149" s="106"/>
      <c r="J149" s="106"/>
      <c r="K149" s="106"/>
      <c r="L149" s="106"/>
      <c r="M149" s="106"/>
      <c r="N149" s="106"/>
      <c r="O149" s="107"/>
      <c r="P149" s="106"/>
      <c r="Q149" s="62">
        <f>SUBTOTAL(9,Q144:Q148)</f>
        <v>5</v>
      </c>
      <c r="R149" s="106"/>
      <c r="S149" s="106"/>
      <c r="T149" s="106"/>
      <c r="U149" s="106"/>
      <c r="V149" s="106"/>
      <c r="W149" s="106"/>
      <c r="X149" s="107"/>
      <c r="Y149" s="106"/>
      <c r="Z149" s="106"/>
      <c r="AA149" s="106"/>
      <c r="AB149" s="106"/>
      <c r="AC149" s="62">
        <f>SUBTOTAL(9,AC144:AC148)</f>
        <v>0</v>
      </c>
      <c r="AD149" s="106"/>
      <c r="AE149" s="107"/>
      <c r="AF149" s="106"/>
      <c r="AG149" s="106"/>
      <c r="AH149" s="106"/>
      <c r="AI149" s="106"/>
      <c r="AJ149" s="106"/>
      <c r="AK149" s="106"/>
      <c r="AL149" s="106"/>
      <c r="AM149" s="106"/>
      <c r="AN149" s="106"/>
      <c r="AO149" s="106"/>
      <c r="AP149" s="107"/>
      <c r="AQ149" s="62">
        <f>SUBTOTAL(9,AQ144:AQ148)</f>
        <v>0</v>
      </c>
      <c r="AR149" s="106"/>
      <c r="AS149" s="106"/>
      <c r="AT149" s="106"/>
      <c r="AU149" s="106"/>
      <c r="AV149" s="106"/>
      <c r="AW149" s="106"/>
      <c r="AX149" s="106"/>
      <c r="AY149" s="106"/>
      <c r="AZ149" s="106"/>
      <c r="BA149" s="106"/>
      <c r="BB149" s="62">
        <f>SUBTOTAL(9,BB144:BB148)</f>
        <v>0</v>
      </c>
      <c r="BC149" s="206"/>
      <c r="BD149" s="10">
        <f>SUBTOTAL(9,BD144:BD148)</f>
        <v>5</v>
      </c>
      <c r="BE149" s="79">
        <f>'totaal BOL niv 2 2 jr'!E38</f>
        <v>0</v>
      </c>
      <c r="BF149" s="11"/>
    </row>
    <row r="150" spans="1:58" s="1" customFormat="1" ht="15" thickTop="1">
      <c r="A150" s="388" t="s">
        <v>122</v>
      </c>
      <c r="B150" s="152"/>
      <c r="C150" s="127"/>
      <c r="D150" s="127"/>
      <c r="E150" s="127"/>
      <c r="F150" s="411"/>
      <c r="G150" s="412"/>
      <c r="H150" s="412"/>
      <c r="I150" s="412"/>
      <c r="J150" s="412"/>
      <c r="K150" s="412"/>
      <c r="L150" s="412"/>
      <c r="M150" s="412"/>
      <c r="N150" s="412"/>
      <c r="O150" s="412"/>
      <c r="P150" s="412"/>
      <c r="Q150" s="439"/>
      <c r="R150" s="412"/>
      <c r="S150" s="412"/>
      <c r="T150" s="412"/>
      <c r="U150" s="412"/>
      <c r="V150" s="412"/>
      <c r="W150" s="412"/>
      <c r="X150" s="412"/>
      <c r="Y150" s="412"/>
      <c r="Z150" s="412"/>
      <c r="AA150" s="412"/>
      <c r="AB150" s="412"/>
      <c r="AC150" s="439"/>
      <c r="AD150" s="412"/>
      <c r="AE150" s="412"/>
      <c r="AF150" s="412"/>
      <c r="AG150" s="412"/>
      <c r="AH150" s="412"/>
      <c r="AI150" s="412"/>
      <c r="AJ150" s="412"/>
      <c r="AK150" s="412"/>
      <c r="AL150" s="412"/>
      <c r="AM150" s="412"/>
      <c r="AN150" s="412"/>
      <c r="AO150" s="412"/>
      <c r="AP150" s="412"/>
      <c r="AQ150" s="439"/>
      <c r="AR150" s="412"/>
      <c r="AS150" s="412"/>
      <c r="AT150" s="412"/>
      <c r="AU150" s="412"/>
      <c r="AV150" s="412"/>
      <c r="AW150" s="412"/>
      <c r="AX150" s="412"/>
      <c r="AY150" s="412"/>
      <c r="AZ150" s="412"/>
      <c r="BA150" s="412"/>
      <c r="BB150" s="439"/>
      <c r="BC150" s="429"/>
      <c r="BD150" s="443" t="s">
        <v>8</v>
      </c>
      <c r="BE150" s="77"/>
      <c r="BF150" s="2"/>
    </row>
    <row r="151" spans="1:58" s="1" customFormat="1">
      <c r="A151" s="120"/>
      <c r="B151" s="125"/>
      <c r="C151" s="122"/>
      <c r="D151" s="122"/>
      <c r="E151" s="122"/>
      <c r="F151" s="102"/>
      <c r="G151" s="103"/>
      <c r="H151" s="103"/>
      <c r="I151" s="103"/>
      <c r="J151" s="103"/>
      <c r="K151" s="103"/>
      <c r="L151" s="103"/>
      <c r="M151" s="103"/>
      <c r="N151" s="103"/>
      <c r="O151" s="104"/>
      <c r="P151" s="103"/>
      <c r="Q151" s="61">
        <f>SUM(F151:P151)</f>
        <v>0</v>
      </c>
      <c r="R151" s="103"/>
      <c r="S151" s="103"/>
      <c r="T151" s="103"/>
      <c r="U151" s="103"/>
      <c r="V151" s="103"/>
      <c r="W151" s="103"/>
      <c r="X151" s="104"/>
      <c r="Y151" s="103"/>
      <c r="Z151" s="103"/>
      <c r="AA151" s="103"/>
      <c r="AB151" s="103"/>
      <c r="AC151" s="61">
        <f>SUM(R151:AB151)</f>
        <v>0</v>
      </c>
      <c r="AD151" s="103"/>
      <c r="AE151" s="104"/>
      <c r="AF151" s="103"/>
      <c r="AG151" s="103"/>
      <c r="AH151" s="103"/>
      <c r="AI151" s="103"/>
      <c r="AJ151" s="103"/>
      <c r="AK151" s="103"/>
      <c r="AL151" s="103"/>
      <c r="AM151" s="103"/>
      <c r="AN151" s="103"/>
      <c r="AO151" s="103"/>
      <c r="AP151" s="104"/>
      <c r="AQ151" s="61">
        <f>SUM(AD151:AP151)</f>
        <v>0</v>
      </c>
      <c r="AR151" s="103"/>
      <c r="AS151" s="103"/>
      <c r="AT151" s="103"/>
      <c r="AU151" s="103"/>
      <c r="AV151" s="103"/>
      <c r="AW151" s="103"/>
      <c r="AX151" s="103"/>
      <c r="AY151" s="103"/>
      <c r="AZ151" s="103"/>
      <c r="BA151" s="103"/>
      <c r="BB151" s="61">
        <f>SUM(AR151:BA151)</f>
        <v>0</v>
      </c>
      <c r="BC151" s="203"/>
      <c r="BD151" s="8">
        <f t="shared" ref="BD151:BD154" si="28">SUM(Q151+AC151+AQ151+BB151)</f>
        <v>0</v>
      </c>
      <c r="BE151" s="77"/>
      <c r="BF151" s="11"/>
    </row>
    <row r="152" spans="1:58" s="1" customFormat="1">
      <c r="A152" s="120"/>
      <c r="B152" s="125"/>
      <c r="C152" s="122"/>
      <c r="D152" s="122"/>
      <c r="E152" s="122"/>
      <c r="F152" s="108"/>
      <c r="G152" s="109"/>
      <c r="H152" s="109"/>
      <c r="I152" s="109"/>
      <c r="J152" s="109"/>
      <c r="K152" s="109"/>
      <c r="L152" s="109"/>
      <c r="M152" s="109"/>
      <c r="N152" s="109"/>
      <c r="O152" s="110"/>
      <c r="P152" s="109"/>
      <c r="Q152" s="61">
        <f>SUM(F152:P152)</f>
        <v>0</v>
      </c>
      <c r="R152" s="109"/>
      <c r="S152" s="109"/>
      <c r="T152" s="109"/>
      <c r="U152" s="109"/>
      <c r="V152" s="109"/>
      <c r="W152" s="109"/>
      <c r="X152" s="110"/>
      <c r="Y152" s="109"/>
      <c r="Z152" s="109"/>
      <c r="AA152" s="109"/>
      <c r="AB152" s="109"/>
      <c r="AC152" s="61">
        <f>SUM(R152:AB152)</f>
        <v>0</v>
      </c>
      <c r="AD152" s="109"/>
      <c r="AE152" s="110"/>
      <c r="AF152" s="109"/>
      <c r="AG152" s="109"/>
      <c r="AH152" s="109"/>
      <c r="AI152" s="109"/>
      <c r="AJ152" s="109"/>
      <c r="AK152" s="109"/>
      <c r="AL152" s="109"/>
      <c r="AM152" s="109"/>
      <c r="AN152" s="109"/>
      <c r="AO152" s="109"/>
      <c r="AP152" s="110"/>
      <c r="AQ152" s="61">
        <f>SUM(AD152:AP152)</f>
        <v>0</v>
      </c>
      <c r="AR152" s="109"/>
      <c r="AS152" s="109"/>
      <c r="AT152" s="109"/>
      <c r="AU152" s="109"/>
      <c r="AV152" s="109"/>
      <c r="AW152" s="109"/>
      <c r="AX152" s="109"/>
      <c r="AY152" s="109"/>
      <c r="AZ152" s="109"/>
      <c r="BA152" s="109"/>
      <c r="BB152" s="61">
        <f>SUM(AR152:BA152)</f>
        <v>0</v>
      </c>
      <c r="BC152" s="205"/>
      <c r="BD152" s="8">
        <f t="shared" si="28"/>
        <v>0</v>
      </c>
      <c r="BE152" s="77"/>
      <c r="BF152" s="11"/>
    </row>
    <row r="153" spans="1:58" s="1" customFormat="1">
      <c r="A153" s="120"/>
      <c r="B153" s="125"/>
      <c r="C153" s="122"/>
      <c r="D153" s="122"/>
      <c r="E153" s="122"/>
      <c r="F153" s="108"/>
      <c r="G153" s="109"/>
      <c r="H153" s="109"/>
      <c r="I153" s="109"/>
      <c r="J153" s="109"/>
      <c r="K153" s="109"/>
      <c r="L153" s="109"/>
      <c r="M153" s="109"/>
      <c r="N153" s="109"/>
      <c r="O153" s="110"/>
      <c r="P153" s="109"/>
      <c r="Q153" s="61">
        <f>SUM(F153:P153)</f>
        <v>0</v>
      </c>
      <c r="R153" s="109"/>
      <c r="S153" s="109"/>
      <c r="T153" s="109"/>
      <c r="U153" s="109"/>
      <c r="V153" s="109"/>
      <c r="W153" s="109"/>
      <c r="X153" s="110"/>
      <c r="Y153" s="109"/>
      <c r="Z153" s="109"/>
      <c r="AA153" s="109"/>
      <c r="AB153" s="109"/>
      <c r="AC153" s="61">
        <f>SUM(R153:AB153)</f>
        <v>0</v>
      </c>
      <c r="AD153" s="109"/>
      <c r="AE153" s="110"/>
      <c r="AF153" s="109"/>
      <c r="AG153" s="109"/>
      <c r="AH153" s="109"/>
      <c r="AI153" s="109"/>
      <c r="AJ153" s="109"/>
      <c r="AK153" s="109"/>
      <c r="AL153" s="109"/>
      <c r="AM153" s="109"/>
      <c r="AN153" s="109"/>
      <c r="AO153" s="109"/>
      <c r="AP153" s="110"/>
      <c r="AQ153" s="61">
        <f>SUM(AD153:AP153)</f>
        <v>0</v>
      </c>
      <c r="AR153" s="109"/>
      <c r="AS153" s="109"/>
      <c r="AT153" s="109"/>
      <c r="AU153" s="109"/>
      <c r="AV153" s="109"/>
      <c r="AW153" s="109"/>
      <c r="AX153" s="109"/>
      <c r="AY153" s="109"/>
      <c r="AZ153" s="109"/>
      <c r="BA153" s="109"/>
      <c r="BB153" s="61">
        <f>SUM(AR153:BA153)</f>
        <v>0</v>
      </c>
      <c r="BC153" s="205"/>
      <c r="BD153" s="8">
        <f t="shared" si="28"/>
        <v>0</v>
      </c>
      <c r="BE153" s="77"/>
      <c r="BF153" s="11"/>
    </row>
    <row r="154" spans="1:58" s="1" customFormat="1">
      <c r="A154" s="120"/>
      <c r="B154" s="125"/>
      <c r="C154" s="122"/>
      <c r="D154" s="122"/>
      <c r="E154" s="122"/>
      <c r="F154" s="108"/>
      <c r="G154" s="109"/>
      <c r="H154" s="109"/>
      <c r="I154" s="109"/>
      <c r="J154" s="109"/>
      <c r="K154" s="109"/>
      <c r="L154" s="109"/>
      <c r="M154" s="109"/>
      <c r="N154" s="109"/>
      <c r="O154" s="110"/>
      <c r="P154" s="109"/>
      <c r="Q154" s="61">
        <f>SUM(F154:P154)</f>
        <v>0</v>
      </c>
      <c r="R154" s="109"/>
      <c r="S154" s="109"/>
      <c r="T154" s="109"/>
      <c r="U154" s="109"/>
      <c r="V154" s="109"/>
      <c r="W154" s="109"/>
      <c r="X154" s="110"/>
      <c r="Y154" s="109"/>
      <c r="Z154" s="109"/>
      <c r="AA154" s="109"/>
      <c r="AB154" s="109"/>
      <c r="AC154" s="61">
        <f>SUM(R154:AB154)</f>
        <v>0</v>
      </c>
      <c r="AD154" s="109"/>
      <c r="AE154" s="110"/>
      <c r="AF154" s="109"/>
      <c r="AG154" s="109"/>
      <c r="AH154" s="109"/>
      <c r="AI154" s="109"/>
      <c r="AJ154" s="109"/>
      <c r="AK154" s="109"/>
      <c r="AL154" s="109"/>
      <c r="AM154" s="109"/>
      <c r="AN154" s="109"/>
      <c r="AO154" s="109"/>
      <c r="AP154" s="110"/>
      <c r="AQ154" s="61">
        <f>SUM(AD154:AP154)</f>
        <v>0</v>
      </c>
      <c r="AR154" s="109"/>
      <c r="AS154" s="109"/>
      <c r="AT154" s="109"/>
      <c r="AU154" s="109"/>
      <c r="AV154" s="109"/>
      <c r="AW154" s="109"/>
      <c r="AX154" s="109"/>
      <c r="AY154" s="109"/>
      <c r="AZ154" s="109"/>
      <c r="BA154" s="109"/>
      <c r="BB154" s="61">
        <f>SUM(AR154:BA154)</f>
        <v>0</v>
      </c>
      <c r="BC154" s="205"/>
      <c r="BD154" s="8">
        <f t="shared" si="28"/>
        <v>0</v>
      </c>
      <c r="BE154" s="77"/>
      <c r="BF154" s="11"/>
    </row>
    <row r="155" spans="1:58" s="1" customFormat="1" ht="15.75" thickBot="1">
      <c r="A155" s="387" t="s">
        <v>1</v>
      </c>
      <c r="B155" s="153"/>
      <c r="C155" s="122"/>
      <c r="D155" s="122"/>
      <c r="E155" s="122"/>
      <c r="F155" s="111"/>
      <c r="G155" s="112"/>
      <c r="H155" s="112"/>
      <c r="I155" s="112"/>
      <c r="J155" s="112"/>
      <c r="K155" s="112"/>
      <c r="L155" s="112"/>
      <c r="M155" s="112"/>
      <c r="N155" s="112"/>
      <c r="O155" s="113"/>
      <c r="P155" s="112"/>
      <c r="Q155" s="62">
        <f>SUBTOTAL(9,Q151:Q154)</f>
        <v>0</v>
      </c>
      <c r="R155" s="112"/>
      <c r="S155" s="112"/>
      <c r="T155" s="112"/>
      <c r="U155" s="112"/>
      <c r="V155" s="112"/>
      <c r="W155" s="112"/>
      <c r="X155" s="113"/>
      <c r="Y155" s="112"/>
      <c r="Z155" s="112"/>
      <c r="AA155" s="112"/>
      <c r="AB155" s="112"/>
      <c r="AC155" s="62">
        <f>SUBTOTAL(9,AC151:AC154)</f>
        <v>0</v>
      </c>
      <c r="AD155" s="112"/>
      <c r="AE155" s="113"/>
      <c r="AF155" s="112"/>
      <c r="AG155" s="112"/>
      <c r="AH155" s="112"/>
      <c r="AI155" s="112"/>
      <c r="AJ155" s="112"/>
      <c r="AK155" s="112"/>
      <c r="AL155" s="112"/>
      <c r="AM155" s="112"/>
      <c r="AN155" s="112"/>
      <c r="AO155" s="112"/>
      <c r="AP155" s="113"/>
      <c r="AQ155" s="62">
        <f>SUBTOTAL(9,AQ151:AQ154)</f>
        <v>0</v>
      </c>
      <c r="AR155" s="112"/>
      <c r="AS155" s="112"/>
      <c r="AT155" s="112"/>
      <c r="AU155" s="112"/>
      <c r="AV155" s="112"/>
      <c r="AW155" s="112"/>
      <c r="AX155" s="112"/>
      <c r="AY155" s="112"/>
      <c r="AZ155" s="112"/>
      <c r="BA155" s="112"/>
      <c r="BB155" s="62">
        <f>SUBTOTAL(9,BB151:BB154)</f>
        <v>0</v>
      </c>
      <c r="BC155" s="207"/>
      <c r="BD155" s="10">
        <f>SUBTOTAL(9,BD151:BD154)</f>
        <v>0</v>
      </c>
      <c r="BE155" s="79">
        <f>'totaal BOL niv 2 2 jr'!E39</f>
        <v>420</v>
      </c>
      <c r="BF155" s="11"/>
    </row>
    <row r="156" spans="1:58" s="1" customFormat="1" ht="16.5" thickTop="1" thickBot="1">
      <c r="A156" s="389" t="s">
        <v>40</v>
      </c>
      <c r="B156" s="155"/>
      <c r="C156" s="156"/>
      <c r="D156" s="156"/>
      <c r="E156" s="156"/>
      <c r="F156" s="114"/>
      <c r="G156" s="115"/>
      <c r="H156" s="115"/>
      <c r="I156" s="115"/>
      <c r="J156" s="115"/>
      <c r="K156" s="115"/>
      <c r="L156" s="115"/>
      <c r="M156" s="115"/>
      <c r="N156" s="115"/>
      <c r="O156" s="107"/>
      <c r="P156" s="115"/>
      <c r="Q156" s="62">
        <f>SUBTOTAL(9,Q11:Q155)</f>
        <v>428</v>
      </c>
      <c r="R156" s="115"/>
      <c r="S156" s="115"/>
      <c r="T156" s="115"/>
      <c r="U156" s="115"/>
      <c r="V156" s="115"/>
      <c r="W156" s="115"/>
      <c r="X156" s="107"/>
      <c r="Y156" s="115"/>
      <c r="Z156" s="115"/>
      <c r="AA156" s="115"/>
      <c r="AB156" s="115"/>
      <c r="AC156" s="62">
        <f>SUBTOTAL(9,AC11:AC155)</f>
        <v>0</v>
      </c>
      <c r="AD156" s="115"/>
      <c r="AE156" s="107"/>
      <c r="AF156" s="115"/>
      <c r="AG156" s="115"/>
      <c r="AH156" s="115"/>
      <c r="AI156" s="115"/>
      <c r="AJ156" s="115"/>
      <c r="AK156" s="115"/>
      <c r="AL156" s="115"/>
      <c r="AM156" s="115"/>
      <c r="AN156" s="115"/>
      <c r="AO156" s="115"/>
      <c r="AP156" s="107"/>
      <c r="AQ156" s="62">
        <f>SUBTOTAL(9,AQ11:AQ155)</f>
        <v>0</v>
      </c>
      <c r="AR156" s="115"/>
      <c r="AS156" s="115"/>
      <c r="AT156" s="115"/>
      <c r="AU156" s="115"/>
      <c r="AV156" s="115"/>
      <c r="AW156" s="115"/>
      <c r="AX156" s="115"/>
      <c r="AY156" s="115"/>
      <c r="AZ156" s="115"/>
      <c r="BA156" s="115"/>
      <c r="BB156" s="62">
        <f>SUBTOTAL(9,BB11:BB155)</f>
        <v>0</v>
      </c>
      <c r="BC156" s="209">
        <f>SUBTOTAL(9,BC11:BC155)</f>
        <v>0</v>
      </c>
      <c r="BD156" s="54">
        <f>SUBTOTAL(9,BD11:BD155)</f>
        <v>428</v>
      </c>
      <c r="BE156" s="80">
        <f>'totaal BOL niv 2 2 jr'!E40</f>
        <v>420</v>
      </c>
      <c r="BF156" s="11"/>
    </row>
    <row r="157" spans="1:58" ht="15" thickTop="1">
      <c r="A157" s="390" t="s">
        <v>27</v>
      </c>
      <c r="B157" s="157"/>
      <c r="C157" s="410"/>
      <c r="D157" s="410"/>
      <c r="E157" s="410"/>
      <c r="F157" s="411"/>
      <c r="G157" s="412"/>
      <c r="H157" s="412"/>
      <c r="I157" s="412"/>
      <c r="J157" s="412"/>
      <c r="K157" s="412"/>
      <c r="L157" s="412"/>
      <c r="M157" s="412"/>
      <c r="N157" s="412"/>
      <c r="O157" s="412"/>
      <c r="P157" s="412"/>
      <c r="Q157" s="439"/>
      <c r="R157" s="412"/>
      <c r="S157" s="412"/>
      <c r="T157" s="412"/>
      <c r="U157" s="412"/>
      <c r="V157" s="412"/>
      <c r="W157" s="412"/>
      <c r="X157" s="412"/>
      <c r="Y157" s="412"/>
      <c r="Z157" s="412"/>
      <c r="AA157" s="412"/>
      <c r="AB157" s="412"/>
      <c r="AC157" s="439"/>
      <c r="AD157" s="412"/>
      <c r="AE157" s="412"/>
      <c r="AF157" s="412"/>
      <c r="AG157" s="412"/>
      <c r="AH157" s="412"/>
      <c r="AI157" s="412"/>
      <c r="AJ157" s="412"/>
      <c r="AK157" s="412"/>
      <c r="AL157" s="412"/>
      <c r="AM157" s="412"/>
      <c r="AN157" s="412"/>
      <c r="AO157" s="412"/>
      <c r="AP157" s="412"/>
      <c r="AQ157" s="439"/>
      <c r="AR157" s="412"/>
      <c r="AS157" s="412"/>
      <c r="AT157" s="412"/>
      <c r="AU157" s="412"/>
      <c r="AV157" s="412"/>
      <c r="AW157" s="412"/>
      <c r="AX157" s="412"/>
      <c r="AY157" s="412"/>
      <c r="AZ157" s="412"/>
      <c r="BA157" s="412"/>
      <c r="BB157" s="439"/>
      <c r="BC157" s="427"/>
      <c r="BD157" s="443" t="s">
        <v>8</v>
      </c>
      <c r="BE157" s="77"/>
    </row>
    <row r="158" spans="1:58">
      <c r="A158" s="391" t="s">
        <v>4</v>
      </c>
      <c r="B158" s="132"/>
      <c r="C158" s="121"/>
      <c r="D158" s="121"/>
      <c r="E158" s="126"/>
      <c r="F158" s="102">
        <v>16</v>
      </c>
      <c r="G158" s="103"/>
      <c r="H158" s="103"/>
      <c r="I158" s="103"/>
      <c r="J158" s="103"/>
      <c r="K158" s="103"/>
      <c r="L158" s="103"/>
      <c r="M158" s="103"/>
      <c r="N158" s="103"/>
      <c r="O158" s="104"/>
      <c r="P158" s="103"/>
      <c r="Q158" s="61">
        <f t="shared" ref="Q158:Q160" si="29">SUM(F158:P158)</f>
        <v>16</v>
      </c>
      <c r="R158" s="103"/>
      <c r="S158" s="103"/>
      <c r="T158" s="103"/>
      <c r="U158" s="103"/>
      <c r="V158" s="103"/>
      <c r="W158" s="103"/>
      <c r="X158" s="104"/>
      <c r="Y158" s="103"/>
      <c r="Z158" s="103"/>
      <c r="AA158" s="103"/>
      <c r="AB158" s="103"/>
      <c r="AC158" s="61">
        <f t="shared" ref="AC158:AC160" si="30">SUM(R158:AB158)</f>
        <v>0</v>
      </c>
      <c r="AD158" s="103"/>
      <c r="AE158" s="104"/>
      <c r="AF158" s="103"/>
      <c r="AG158" s="103"/>
      <c r="AH158" s="103"/>
      <c r="AI158" s="103"/>
      <c r="AJ158" s="103"/>
      <c r="AK158" s="103"/>
      <c r="AL158" s="103"/>
      <c r="AM158" s="103"/>
      <c r="AN158" s="103"/>
      <c r="AO158" s="103"/>
      <c r="AP158" s="104"/>
      <c r="AQ158" s="61">
        <f t="shared" ref="AQ158:AQ160" si="31">SUM(AD158:AP158)</f>
        <v>0</v>
      </c>
      <c r="AR158" s="103"/>
      <c r="AS158" s="103"/>
      <c r="AT158" s="103"/>
      <c r="AU158" s="103"/>
      <c r="AV158" s="103"/>
      <c r="AW158" s="103"/>
      <c r="AX158" s="103"/>
      <c r="AY158" s="103"/>
      <c r="AZ158" s="103"/>
      <c r="BA158" s="103"/>
      <c r="BB158" s="61">
        <f t="shared" ref="BB158:BB160" si="32">SUM(AR158:BA158)</f>
        <v>0</v>
      </c>
      <c r="BC158" s="210"/>
      <c r="BD158" s="8">
        <f t="shared" ref="BD158:BD160" si="33">SUM(Q158+AC158+AQ158+BB158)</f>
        <v>16</v>
      </c>
      <c r="BE158" s="77"/>
      <c r="BF158" s="11"/>
    </row>
    <row r="159" spans="1:58">
      <c r="A159" s="391" t="s">
        <v>5</v>
      </c>
      <c r="B159" s="132"/>
      <c r="C159" s="121"/>
      <c r="D159" s="121"/>
      <c r="E159" s="126"/>
      <c r="F159" s="102"/>
      <c r="G159" s="103"/>
      <c r="H159" s="103"/>
      <c r="I159" s="103"/>
      <c r="J159" s="103"/>
      <c r="K159" s="103"/>
      <c r="L159" s="103"/>
      <c r="M159" s="103"/>
      <c r="N159" s="103"/>
      <c r="O159" s="104"/>
      <c r="P159" s="103"/>
      <c r="Q159" s="61">
        <f t="shared" si="29"/>
        <v>0</v>
      </c>
      <c r="R159" s="103"/>
      <c r="S159" s="103"/>
      <c r="T159" s="103"/>
      <c r="U159" s="103"/>
      <c r="V159" s="103"/>
      <c r="W159" s="103"/>
      <c r="X159" s="104"/>
      <c r="Y159" s="103"/>
      <c r="Z159" s="103"/>
      <c r="AA159" s="103"/>
      <c r="AB159" s="103"/>
      <c r="AC159" s="61">
        <f t="shared" si="30"/>
        <v>0</v>
      </c>
      <c r="AD159" s="103"/>
      <c r="AE159" s="104"/>
      <c r="AF159" s="103"/>
      <c r="AG159" s="103"/>
      <c r="AH159" s="103"/>
      <c r="AI159" s="103"/>
      <c r="AJ159" s="103"/>
      <c r="AK159" s="103"/>
      <c r="AL159" s="103"/>
      <c r="AM159" s="103"/>
      <c r="AN159" s="103"/>
      <c r="AO159" s="103"/>
      <c r="AP159" s="104"/>
      <c r="AQ159" s="61">
        <f t="shared" si="31"/>
        <v>0</v>
      </c>
      <c r="AR159" s="103"/>
      <c r="AS159" s="103"/>
      <c r="AT159" s="103"/>
      <c r="AU159" s="103"/>
      <c r="AV159" s="103"/>
      <c r="AW159" s="103"/>
      <c r="AX159" s="103"/>
      <c r="AY159" s="103"/>
      <c r="AZ159" s="103"/>
      <c r="BA159" s="103"/>
      <c r="BB159" s="61">
        <f t="shared" si="32"/>
        <v>0</v>
      </c>
      <c r="BC159" s="210"/>
      <c r="BD159" s="8">
        <f t="shared" si="33"/>
        <v>0</v>
      </c>
      <c r="BE159" s="77"/>
      <c r="BF159" s="11"/>
    </row>
    <row r="160" spans="1:58">
      <c r="A160" s="391" t="s">
        <v>2</v>
      </c>
      <c r="B160" s="132"/>
      <c r="C160" s="121"/>
      <c r="D160" s="121"/>
      <c r="E160" s="126"/>
      <c r="F160" s="102">
        <v>32</v>
      </c>
      <c r="G160" s="103"/>
      <c r="H160" s="103"/>
      <c r="I160" s="103"/>
      <c r="J160" s="103"/>
      <c r="K160" s="103"/>
      <c r="L160" s="103"/>
      <c r="M160" s="103"/>
      <c r="N160" s="103"/>
      <c r="O160" s="104"/>
      <c r="P160" s="103"/>
      <c r="Q160" s="61">
        <f t="shared" si="29"/>
        <v>32</v>
      </c>
      <c r="R160" s="103"/>
      <c r="S160" s="103"/>
      <c r="T160" s="103"/>
      <c r="U160" s="103"/>
      <c r="V160" s="103"/>
      <c r="W160" s="103"/>
      <c r="X160" s="104"/>
      <c r="Y160" s="103"/>
      <c r="Z160" s="103"/>
      <c r="AA160" s="103"/>
      <c r="AB160" s="103"/>
      <c r="AC160" s="61">
        <f t="shared" si="30"/>
        <v>0</v>
      </c>
      <c r="AD160" s="103"/>
      <c r="AE160" s="104"/>
      <c r="AF160" s="103"/>
      <c r="AG160" s="103"/>
      <c r="AH160" s="103"/>
      <c r="AI160" s="103"/>
      <c r="AJ160" s="103"/>
      <c r="AK160" s="103"/>
      <c r="AL160" s="103"/>
      <c r="AM160" s="103"/>
      <c r="AN160" s="103"/>
      <c r="AO160" s="103"/>
      <c r="AP160" s="104"/>
      <c r="AQ160" s="61">
        <f t="shared" si="31"/>
        <v>0</v>
      </c>
      <c r="AR160" s="103"/>
      <c r="AS160" s="103"/>
      <c r="AT160" s="103"/>
      <c r="AU160" s="103"/>
      <c r="AV160" s="103"/>
      <c r="AW160" s="103"/>
      <c r="AX160" s="103"/>
      <c r="AY160" s="103"/>
      <c r="AZ160" s="103"/>
      <c r="BA160" s="103"/>
      <c r="BB160" s="61">
        <f t="shared" si="32"/>
        <v>0</v>
      </c>
      <c r="BC160" s="210"/>
      <c r="BD160" s="8">
        <f t="shared" si="33"/>
        <v>32</v>
      </c>
      <c r="BE160" s="77"/>
      <c r="BF160" s="11"/>
    </row>
    <row r="161" spans="1:58">
      <c r="A161" s="132" t="s">
        <v>264</v>
      </c>
      <c r="B161" s="132"/>
      <c r="C161" s="121"/>
      <c r="D161" s="121"/>
      <c r="E161" s="126"/>
      <c r="F161" s="102"/>
      <c r="G161" s="103"/>
      <c r="H161" s="103"/>
      <c r="I161" s="103"/>
      <c r="J161" s="103"/>
      <c r="K161" s="103"/>
      <c r="L161" s="103"/>
      <c r="M161" s="103"/>
      <c r="N161" s="103"/>
      <c r="O161" s="104"/>
      <c r="P161" s="103"/>
      <c r="Q161" s="61">
        <f t="shared" ref="Q161" si="34">SUM(F161:P161)</f>
        <v>0</v>
      </c>
      <c r="R161" s="103"/>
      <c r="S161" s="103"/>
      <c r="T161" s="103"/>
      <c r="U161" s="103"/>
      <c r="V161" s="103"/>
      <c r="W161" s="103"/>
      <c r="X161" s="104"/>
      <c r="Y161" s="103"/>
      <c r="Z161" s="103"/>
      <c r="AA161" s="103"/>
      <c r="AB161" s="103"/>
      <c r="AC161" s="61">
        <f t="shared" ref="AC161" si="35">SUM(R161:AB161)</f>
        <v>0</v>
      </c>
      <c r="AD161" s="103"/>
      <c r="AE161" s="104"/>
      <c r="AF161" s="103"/>
      <c r="AG161" s="103"/>
      <c r="AH161" s="103"/>
      <c r="AI161" s="103"/>
      <c r="AJ161" s="103"/>
      <c r="AK161" s="103"/>
      <c r="AL161" s="103"/>
      <c r="AM161" s="103"/>
      <c r="AN161" s="103"/>
      <c r="AO161" s="103"/>
      <c r="AP161" s="104"/>
      <c r="AQ161" s="61">
        <f t="shared" ref="AQ161" si="36">SUM(AD161:AP161)</f>
        <v>0</v>
      </c>
      <c r="AR161" s="103"/>
      <c r="AS161" s="103"/>
      <c r="AT161" s="103"/>
      <c r="AU161" s="103"/>
      <c r="AV161" s="103"/>
      <c r="AW161" s="103"/>
      <c r="AX161" s="103"/>
      <c r="AY161" s="103"/>
      <c r="AZ161" s="103"/>
      <c r="BA161" s="103"/>
      <c r="BB161" s="61">
        <f t="shared" ref="BB161" si="37">SUM(AR161:BA161)</f>
        <v>0</v>
      </c>
      <c r="BC161" s="210"/>
      <c r="BD161" s="8">
        <f t="shared" ref="BD161" si="38">SUM(Q161+AC161+AQ161+BB161)</f>
        <v>0</v>
      </c>
      <c r="BE161" s="77"/>
      <c r="BF161" s="11"/>
    </row>
    <row r="162" spans="1:58" ht="15.75" thickBot="1">
      <c r="A162" s="393" t="s">
        <v>39</v>
      </c>
      <c r="B162" s="158"/>
      <c r="C162" s="128"/>
      <c r="D162" s="128"/>
      <c r="E162" s="129"/>
      <c r="F162" s="114"/>
      <c r="G162" s="115"/>
      <c r="H162" s="115"/>
      <c r="I162" s="115"/>
      <c r="J162" s="115"/>
      <c r="K162" s="115"/>
      <c r="L162" s="115"/>
      <c r="M162" s="115"/>
      <c r="N162" s="115"/>
      <c r="O162" s="107"/>
      <c r="P162" s="115"/>
      <c r="Q162" s="62">
        <f>SUBTOTAL(9,Q158:Q161)</f>
        <v>48</v>
      </c>
      <c r="R162" s="115"/>
      <c r="S162" s="115"/>
      <c r="T162" s="115"/>
      <c r="U162" s="115"/>
      <c r="V162" s="115"/>
      <c r="W162" s="115"/>
      <c r="X162" s="107"/>
      <c r="Y162" s="115"/>
      <c r="Z162" s="115"/>
      <c r="AA162" s="115"/>
      <c r="AB162" s="115"/>
      <c r="AC162" s="62">
        <f>SUBTOTAL(9,AC158:AC161)</f>
        <v>0</v>
      </c>
      <c r="AD162" s="115"/>
      <c r="AE162" s="107"/>
      <c r="AF162" s="115"/>
      <c r="AG162" s="115"/>
      <c r="AH162" s="115"/>
      <c r="AI162" s="115"/>
      <c r="AJ162" s="115"/>
      <c r="AK162" s="115"/>
      <c r="AL162" s="115"/>
      <c r="AM162" s="115"/>
      <c r="AN162" s="115"/>
      <c r="AO162" s="115"/>
      <c r="AP162" s="107"/>
      <c r="AQ162" s="62">
        <f>SUBTOTAL(9,AQ158:AQ161)</f>
        <v>0</v>
      </c>
      <c r="AR162" s="115"/>
      <c r="AS162" s="115"/>
      <c r="AT162" s="115"/>
      <c r="AU162" s="115"/>
      <c r="AV162" s="115"/>
      <c r="AW162" s="115"/>
      <c r="AX162" s="115"/>
      <c r="AY162" s="115"/>
      <c r="AZ162" s="115"/>
      <c r="BA162" s="115"/>
      <c r="BB162" s="62">
        <f>SUBTOTAL(9,BB158:BB161)</f>
        <v>0</v>
      </c>
      <c r="BC162" s="211">
        <f>SUBTOTAL(9,BC158:BC161)</f>
        <v>0</v>
      </c>
      <c r="BD162" s="31">
        <f>SUBTOTAL(9,BD158:BD161)</f>
        <v>48</v>
      </c>
      <c r="BE162" s="81">
        <f>'totaal BOL niv 2 2 jr'!E46</f>
        <v>64</v>
      </c>
    </row>
    <row r="163" spans="1:58" ht="15" thickTop="1">
      <c r="A163" s="390" t="s">
        <v>53</v>
      </c>
      <c r="B163" s="157"/>
      <c r="C163" s="410"/>
      <c r="D163" s="410"/>
      <c r="E163" s="410"/>
      <c r="F163" s="411"/>
      <c r="G163" s="412"/>
      <c r="H163" s="412"/>
      <c r="I163" s="412"/>
      <c r="J163" s="412"/>
      <c r="K163" s="412"/>
      <c r="L163" s="412"/>
      <c r="M163" s="412"/>
      <c r="N163" s="412"/>
      <c r="O163" s="412"/>
      <c r="P163" s="412"/>
      <c r="Q163" s="439"/>
      <c r="R163" s="412"/>
      <c r="S163" s="412"/>
      <c r="T163" s="412"/>
      <c r="U163" s="412"/>
      <c r="V163" s="412"/>
      <c r="W163" s="412"/>
      <c r="X163" s="412"/>
      <c r="Y163" s="412"/>
      <c r="Z163" s="412"/>
      <c r="AA163" s="412"/>
      <c r="AB163" s="412"/>
      <c r="AC163" s="439"/>
      <c r="AD163" s="412"/>
      <c r="AE163" s="412"/>
      <c r="AF163" s="412"/>
      <c r="AG163" s="412"/>
      <c r="AH163" s="412"/>
      <c r="AI163" s="412"/>
      <c r="AJ163" s="412"/>
      <c r="AK163" s="412"/>
      <c r="AL163" s="412"/>
      <c r="AM163" s="412"/>
      <c r="AN163" s="412"/>
      <c r="AO163" s="412"/>
      <c r="AP163" s="412"/>
      <c r="AQ163" s="439"/>
      <c r="AR163" s="412"/>
      <c r="AS163" s="412"/>
      <c r="AT163" s="412"/>
      <c r="AU163" s="412"/>
      <c r="AV163" s="412"/>
      <c r="AW163" s="412"/>
      <c r="AX163" s="412"/>
      <c r="AY163" s="412"/>
      <c r="AZ163" s="412"/>
      <c r="BA163" s="412"/>
      <c r="BB163" s="439"/>
      <c r="BC163" s="427"/>
      <c r="BD163" s="443" t="s">
        <v>8</v>
      </c>
      <c r="BE163" s="77"/>
    </row>
    <row r="164" spans="1:58">
      <c r="A164" s="392" t="s">
        <v>177</v>
      </c>
      <c r="B164" s="120"/>
      <c r="C164" s="121"/>
      <c r="D164" s="121"/>
      <c r="E164" s="126"/>
      <c r="F164" s="102">
        <v>39</v>
      </c>
      <c r="G164" s="103"/>
      <c r="H164" s="103"/>
      <c r="I164" s="103"/>
      <c r="J164" s="103"/>
      <c r="K164" s="103"/>
      <c r="L164" s="103"/>
      <c r="M164" s="103"/>
      <c r="N164" s="103"/>
      <c r="O164" s="104"/>
      <c r="P164" s="103"/>
      <c r="Q164" s="61">
        <f t="shared" ref="Q164" si="39">SUM(F164:P164)</f>
        <v>39</v>
      </c>
      <c r="R164" s="103"/>
      <c r="S164" s="103"/>
      <c r="T164" s="103"/>
      <c r="U164" s="103"/>
      <c r="V164" s="103"/>
      <c r="W164" s="103"/>
      <c r="X164" s="104"/>
      <c r="Y164" s="103"/>
      <c r="Z164" s="103"/>
      <c r="AA164" s="103"/>
      <c r="AB164" s="103"/>
      <c r="AC164" s="61">
        <f t="shared" ref="AC164" si="40">SUM(R164:AB164)</f>
        <v>0</v>
      </c>
      <c r="AD164" s="103"/>
      <c r="AE164" s="104"/>
      <c r="AF164" s="103"/>
      <c r="AG164" s="103"/>
      <c r="AH164" s="103"/>
      <c r="AI164" s="103"/>
      <c r="AJ164" s="103"/>
      <c r="AK164" s="103"/>
      <c r="AL164" s="103"/>
      <c r="AM164" s="103"/>
      <c r="AN164" s="103"/>
      <c r="AO164" s="103"/>
      <c r="AP164" s="104"/>
      <c r="AQ164" s="61">
        <f t="shared" ref="AQ164" si="41">SUM(AD164:AP164)</f>
        <v>0</v>
      </c>
      <c r="AR164" s="103"/>
      <c r="AS164" s="103"/>
      <c r="AT164" s="103"/>
      <c r="AU164" s="103"/>
      <c r="AV164" s="103"/>
      <c r="AW164" s="103"/>
      <c r="AX164" s="103"/>
      <c r="AY164" s="103"/>
      <c r="AZ164" s="103"/>
      <c r="BA164" s="103"/>
      <c r="BB164" s="61">
        <f t="shared" ref="BB164" si="42">SUM(AR164:BA164)</f>
        <v>0</v>
      </c>
      <c r="BC164" s="203"/>
      <c r="BD164" s="8">
        <f t="shared" ref="BD164" si="43">SUM(Q164+AC164+AQ164+BB164)</f>
        <v>39</v>
      </c>
      <c r="BE164" s="77"/>
      <c r="BF164" s="11"/>
    </row>
    <row r="165" spans="1:58" s="1" customFormat="1">
      <c r="A165" s="392" t="s">
        <v>176</v>
      </c>
      <c r="B165" s="120"/>
      <c r="C165" s="121"/>
      <c r="D165" s="121"/>
      <c r="E165" s="126"/>
      <c r="F165" s="102">
        <v>40</v>
      </c>
      <c r="G165" s="103"/>
      <c r="H165" s="103"/>
      <c r="I165" s="103"/>
      <c r="J165" s="103"/>
      <c r="K165" s="103"/>
      <c r="L165" s="103"/>
      <c r="M165" s="103"/>
      <c r="N165" s="103"/>
      <c r="O165" s="104"/>
      <c r="P165" s="103"/>
      <c r="Q165" s="61">
        <f>SUM(F165:P165)</f>
        <v>40</v>
      </c>
      <c r="R165" s="103"/>
      <c r="S165" s="103"/>
      <c r="T165" s="103"/>
      <c r="U165" s="103"/>
      <c r="V165" s="103"/>
      <c r="W165" s="103"/>
      <c r="X165" s="104"/>
      <c r="Y165" s="103"/>
      <c r="Z165" s="103"/>
      <c r="AA165" s="103"/>
      <c r="AB165" s="103"/>
      <c r="AC165" s="61">
        <f>SUM(R165:AB165)</f>
        <v>0</v>
      </c>
      <c r="AD165" s="103"/>
      <c r="AE165" s="104"/>
      <c r="AF165" s="103"/>
      <c r="AG165" s="103"/>
      <c r="AH165" s="103"/>
      <c r="AI165" s="103"/>
      <c r="AJ165" s="103"/>
      <c r="AK165" s="103"/>
      <c r="AL165" s="103"/>
      <c r="AM165" s="103"/>
      <c r="AN165" s="103"/>
      <c r="AO165" s="103"/>
      <c r="AP165" s="104"/>
      <c r="AQ165" s="61">
        <f>SUM(AD165:AP165)</f>
        <v>0</v>
      </c>
      <c r="AR165" s="103"/>
      <c r="AS165" s="103"/>
      <c r="AT165" s="103"/>
      <c r="AU165" s="103"/>
      <c r="AV165" s="103"/>
      <c r="AW165" s="103"/>
      <c r="AX165" s="103"/>
      <c r="AY165" s="103"/>
      <c r="AZ165" s="103"/>
      <c r="BA165" s="103"/>
      <c r="BB165" s="61">
        <f>SUM(AR165:BA165)</f>
        <v>0</v>
      </c>
      <c r="BC165" s="212"/>
      <c r="BD165" s="8">
        <f>SUM(Q165+AC165+AQ165+BB165)</f>
        <v>40</v>
      </c>
      <c r="BE165" s="77"/>
      <c r="BF165" s="11"/>
    </row>
    <row r="166" spans="1:58" ht="15.75" thickBot="1">
      <c r="A166" s="393" t="s">
        <v>174</v>
      </c>
      <c r="B166" s="158"/>
      <c r="C166" s="128"/>
      <c r="D166" s="128"/>
      <c r="E166" s="129"/>
      <c r="F166" s="114"/>
      <c r="G166" s="115"/>
      <c r="H166" s="115"/>
      <c r="I166" s="115"/>
      <c r="J166" s="115"/>
      <c r="K166" s="115"/>
      <c r="L166" s="115"/>
      <c r="M166" s="115"/>
      <c r="N166" s="115"/>
      <c r="O166" s="107"/>
      <c r="P166" s="115"/>
      <c r="Q166" s="62">
        <f>SUBTOTAL(9,Q164:Q165)</f>
        <v>79</v>
      </c>
      <c r="R166" s="115"/>
      <c r="S166" s="115"/>
      <c r="T166" s="115"/>
      <c r="U166" s="115"/>
      <c r="V166" s="115"/>
      <c r="W166" s="115"/>
      <c r="X166" s="107"/>
      <c r="Y166" s="115"/>
      <c r="Z166" s="115"/>
      <c r="AA166" s="115"/>
      <c r="AB166" s="115"/>
      <c r="AC166" s="62">
        <f>SUBTOTAL(9,AC164:AC165)</f>
        <v>0</v>
      </c>
      <c r="AD166" s="115"/>
      <c r="AE166" s="107"/>
      <c r="AF166" s="115"/>
      <c r="AG166" s="115"/>
      <c r="AH166" s="115"/>
      <c r="AI166" s="115"/>
      <c r="AJ166" s="115"/>
      <c r="AK166" s="115"/>
      <c r="AL166" s="115"/>
      <c r="AM166" s="115"/>
      <c r="AN166" s="115"/>
      <c r="AO166" s="115"/>
      <c r="AP166" s="107"/>
      <c r="AQ166" s="62">
        <f>SUBTOTAL(9,AQ164:AQ165)</f>
        <v>0</v>
      </c>
      <c r="AR166" s="115"/>
      <c r="AS166" s="115"/>
      <c r="AT166" s="115"/>
      <c r="AU166" s="115"/>
      <c r="AV166" s="115"/>
      <c r="AW166" s="115"/>
      <c r="AX166" s="115"/>
      <c r="AY166" s="115"/>
      <c r="AZ166" s="115"/>
      <c r="BA166" s="115"/>
      <c r="BB166" s="62">
        <f>SUBTOTAL(9,BB164:BB165)</f>
        <v>0</v>
      </c>
      <c r="BC166" s="211">
        <f>SUBTOTAL(9,BC164:BC165)</f>
        <v>0</v>
      </c>
      <c r="BD166" s="31">
        <f>SUBTOTAL(9,BD164:BD165)</f>
        <v>79</v>
      </c>
      <c r="BE166" s="81">
        <f>'totaal BOL niv 2 2 jr'!E50</f>
        <v>72</v>
      </c>
    </row>
    <row r="167" spans="1:58" ht="15" thickTop="1">
      <c r="A167" s="394" t="s">
        <v>28</v>
      </c>
      <c r="B167" s="159"/>
      <c r="C167" s="414"/>
      <c r="D167" s="414"/>
      <c r="E167" s="415"/>
      <c r="F167" s="416"/>
      <c r="G167" s="417"/>
      <c r="H167" s="417"/>
      <c r="I167" s="417"/>
      <c r="J167" s="417"/>
      <c r="K167" s="417"/>
      <c r="L167" s="417"/>
      <c r="M167" s="417"/>
      <c r="N167" s="417"/>
      <c r="O167" s="417"/>
      <c r="P167" s="417"/>
      <c r="Q167" s="440"/>
      <c r="R167" s="417"/>
      <c r="S167" s="417"/>
      <c r="T167" s="417"/>
      <c r="U167" s="417"/>
      <c r="V167" s="417"/>
      <c r="W167" s="417"/>
      <c r="X167" s="417"/>
      <c r="Y167" s="417"/>
      <c r="Z167" s="417"/>
      <c r="AA167" s="417"/>
      <c r="AB167" s="417"/>
      <c r="AC167" s="440"/>
      <c r="AD167" s="417"/>
      <c r="AE167" s="417"/>
      <c r="AF167" s="417"/>
      <c r="AG167" s="417"/>
      <c r="AH167" s="417"/>
      <c r="AI167" s="417"/>
      <c r="AJ167" s="417"/>
      <c r="AK167" s="417"/>
      <c r="AL167" s="417"/>
      <c r="AM167" s="417"/>
      <c r="AN167" s="417"/>
      <c r="AO167" s="417"/>
      <c r="AP167" s="417"/>
      <c r="AQ167" s="440"/>
      <c r="AR167" s="417"/>
      <c r="AS167" s="417"/>
      <c r="AT167" s="417"/>
      <c r="AU167" s="417"/>
      <c r="AV167" s="417"/>
      <c r="AW167" s="417"/>
      <c r="AX167" s="417"/>
      <c r="AY167" s="417"/>
      <c r="AZ167" s="417"/>
      <c r="BA167" s="417"/>
      <c r="BB167" s="440"/>
      <c r="BC167" s="426"/>
      <c r="BD167" s="445" t="s">
        <v>8</v>
      </c>
      <c r="BE167" s="78"/>
    </row>
    <row r="168" spans="1:58" ht="15.75" customHeight="1">
      <c r="A168" s="392" t="s">
        <v>4</v>
      </c>
      <c r="B168" s="133"/>
      <c r="C168" s="131"/>
      <c r="D168" s="131"/>
      <c r="E168" s="126"/>
      <c r="F168" s="102">
        <v>2</v>
      </c>
      <c r="G168" s="103"/>
      <c r="H168" s="103"/>
      <c r="I168" s="103"/>
      <c r="J168" s="103"/>
      <c r="K168" s="103"/>
      <c r="L168" s="103"/>
      <c r="M168" s="103"/>
      <c r="N168" s="103"/>
      <c r="O168" s="104"/>
      <c r="P168" s="103"/>
      <c r="Q168" s="61">
        <f>SUM(F168:P168)</f>
        <v>2</v>
      </c>
      <c r="R168" s="103"/>
      <c r="S168" s="103"/>
      <c r="T168" s="103"/>
      <c r="U168" s="103"/>
      <c r="V168" s="103"/>
      <c r="W168" s="103"/>
      <c r="X168" s="104"/>
      <c r="Y168" s="103"/>
      <c r="Z168" s="103"/>
      <c r="AA168" s="103"/>
      <c r="AB168" s="103"/>
      <c r="AC168" s="61">
        <f>SUM(R168:AB168)</f>
        <v>0</v>
      </c>
      <c r="AD168" s="103"/>
      <c r="AE168" s="104"/>
      <c r="AF168" s="103"/>
      <c r="AG168" s="103"/>
      <c r="AH168" s="103"/>
      <c r="AI168" s="103"/>
      <c r="AJ168" s="103"/>
      <c r="AK168" s="103"/>
      <c r="AL168" s="103"/>
      <c r="AM168" s="103"/>
      <c r="AN168" s="103"/>
      <c r="AO168" s="103"/>
      <c r="AP168" s="104"/>
      <c r="AQ168" s="61">
        <f>SUM(AD168:AP168)</f>
        <v>0</v>
      </c>
      <c r="AR168" s="103"/>
      <c r="AS168" s="103"/>
      <c r="AT168" s="103"/>
      <c r="AU168" s="103"/>
      <c r="AV168" s="103"/>
      <c r="AW168" s="103"/>
      <c r="AX168" s="103"/>
      <c r="AY168" s="103"/>
      <c r="AZ168" s="103"/>
      <c r="BA168" s="103"/>
      <c r="BB168" s="61">
        <f>SUM(AR168:BA168)</f>
        <v>0</v>
      </c>
      <c r="BC168" s="210"/>
      <c r="BD168" s="8">
        <f t="shared" ref="BD168:BD172" si="44">SUM(Q168+AC168+AQ168+BB168)</f>
        <v>2</v>
      </c>
      <c r="BE168" s="77"/>
    </row>
    <row r="169" spans="1:58" ht="15" customHeight="1">
      <c r="A169" s="392" t="s">
        <v>5</v>
      </c>
      <c r="B169" s="134"/>
      <c r="C169" s="121"/>
      <c r="D169" s="121"/>
      <c r="E169" s="126"/>
      <c r="F169" s="102"/>
      <c r="G169" s="103"/>
      <c r="H169" s="103"/>
      <c r="I169" s="103"/>
      <c r="J169" s="103"/>
      <c r="K169" s="103"/>
      <c r="L169" s="103"/>
      <c r="M169" s="103"/>
      <c r="N169" s="103"/>
      <c r="O169" s="104"/>
      <c r="P169" s="103"/>
      <c r="Q169" s="61">
        <f>SUM(F169:P169)</f>
        <v>0</v>
      </c>
      <c r="R169" s="103"/>
      <c r="S169" s="103"/>
      <c r="T169" s="103"/>
      <c r="U169" s="103"/>
      <c r="V169" s="103"/>
      <c r="W169" s="103"/>
      <c r="X169" s="104"/>
      <c r="Y169" s="103"/>
      <c r="Z169" s="103"/>
      <c r="AA169" s="103"/>
      <c r="AB169" s="103"/>
      <c r="AC169" s="61">
        <f>SUM(R169:AB169)</f>
        <v>0</v>
      </c>
      <c r="AD169" s="103"/>
      <c r="AE169" s="104"/>
      <c r="AF169" s="103"/>
      <c r="AG169" s="103"/>
      <c r="AH169" s="103"/>
      <c r="AI169" s="103"/>
      <c r="AJ169" s="103"/>
      <c r="AK169" s="103"/>
      <c r="AL169" s="103"/>
      <c r="AM169" s="103"/>
      <c r="AN169" s="103"/>
      <c r="AO169" s="103"/>
      <c r="AP169" s="104"/>
      <c r="AQ169" s="61">
        <f>SUM(AD169:AP169)</f>
        <v>0</v>
      </c>
      <c r="AR169" s="103"/>
      <c r="AS169" s="103"/>
      <c r="AT169" s="103"/>
      <c r="AU169" s="103"/>
      <c r="AV169" s="103"/>
      <c r="AW169" s="103"/>
      <c r="AX169" s="103"/>
      <c r="AY169" s="103"/>
      <c r="AZ169" s="103"/>
      <c r="BA169" s="103"/>
      <c r="BB169" s="61">
        <f>SUM(AR169:BA169)</f>
        <v>0</v>
      </c>
      <c r="BC169" s="210"/>
      <c r="BD169" s="8">
        <f t="shared" si="44"/>
        <v>0</v>
      </c>
      <c r="BE169" s="77"/>
    </row>
    <row r="170" spans="1:58" ht="15.75" customHeight="1">
      <c r="A170" s="392" t="s">
        <v>2</v>
      </c>
      <c r="B170" s="134"/>
      <c r="C170" s="121"/>
      <c r="D170" s="121"/>
      <c r="E170" s="126"/>
      <c r="F170" s="102">
        <v>2</v>
      </c>
      <c r="G170" s="103"/>
      <c r="H170" s="103"/>
      <c r="I170" s="103"/>
      <c r="J170" s="103"/>
      <c r="K170" s="103"/>
      <c r="L170" s="103"/>
      <c r="M170" s="103"/>
      <c r="N170" s="103"/>
      <c r="O170" s="104"/>
      <c r="P170" s="103"/>
      <c r="Q170" s="61">
        <f>SUM(F170:P170)</f>
        <v>2</v>
      </c>
      <c r="R170" s="103"/>
      <c r="S170" s="103"/>
      <c r="T170" s="103"/>
      <c r="U170" s="103"/>
      <c r="V170" s="103"/>
      <c r="W170" s="103"/>
      <c r="X170" s="104"/>
      <c r="Y170" s="103"/>
      <c r="Z170" s="103"/>
      <c r="AA170" s="103"/>
      <c r="AB170" s="103"/>
      <c r="AC170" s="61">
        <f>SUM(R170:AB170)</f>
        <v>0</v>
      </c>
      <c r="AD170" s="103"/>
      <c r="AE170" s="104"/>
      <c r="AF170" s="103"/>
      <c r="AG170" s="103"/>
      <c r="AH170" s="103"/>
      <c r="AI170" s="103"/>
      <c r="AJ170" s="103"/>
      <c r="AK170" s="103"/>
      <c r="AL170" s="103"/>
      <c r="AM170" s="103"/>
      <c r="AN170" s="103"/>
      <c r="AO170" s="103"/>
      <c r="AP170" s="104"/>
      <c r="AQ170" s="61">
        <f>SUM(AD170:AP170)</f>
        <v>0</v>
      </c>
      <c r="AR170" s="103"/>
      <c r="AS170" s="103"/>
      <c r="AT170" s="103"/>
      <c r="AU170" s="103"/>
      <c r="AV170" s="103"/>
      <c r="AW170" s="103"/>
      <c r="AX170" s="103"/>
      <c r="AY170" s="103"/>
      <c r="AZ170" s="103"/>
      <c r="BA170" s="103"/>
      <c r="BB170" s="61">
        <f>SUM(AR170:BA170)</f>
        <v>0</v>
      </c>
      <c r="BC170" s="210"/>
      <c r="BD170" s="8">
        <f t="shared" si="44"/>
        <v>2</v>
      </c>
      <c r="BE170" s="77"/>
    </row>
    <row r="171" spans="1:58" ht="15.75" customHeight="1">
      <c r="A171" s="392"/>
      <c r="B171" s="134"/>
      <c r="C171" s="121"/>
      <c r="D171" s="121"/>
      <c r="E171" s="126"/>
      <c r="F171" s="102"/>
      <c r="G171" s="103"/>
      <c r="H171" s="103"/>
      <c r="I171" s="103"/>
      <c r="J171" s="103"/>
      <c r="K171" s="103"/>
      <c r="L171" s="103"/>
      <c r="M171" s="103"/>
      <c r="N171" s="103"/>
      <c r="O171" s="104"/>
      <c r="P171" s="103"/>
      <c r="Q171" s="61">
        <f>SUM(F171:P171)</f>
        <v>0</v>
      </c>
      <c r="R171" s="103"/>
      <c r="S171" s="103"/>
      <c r="T171" s="103"/>
      <c r="U171" s="103"/>
      <c r="V171" s="103"/>
      <c r="W171" s="103"/>
      <c r="X171" s="104"/>
      <c r="Y171" s="103"/>
      <c r="Z171" s="103"/>
      <c r="AA171" s="103"/>
      <c r="AB171" s="103"/>
      <c r="AC171" s="61">
        <f>SUM(R171:AB171)</f>
        <v>0</v>
      </c>
      <c r="AD171" s="103"/>
      <c r="AE171" s="104"/>
      <c r="AF171" s="103"/>
      <c r="AG171" s="103"/>
      <c r="AH171" s="103"/>
      <c r="AI171" s="103"/>
      <c r="AJ171" s="103"/>
      <c r="AK171" s="103"/>
      <c r="AL171" s="103"/>
      <c r="AM171" s="103"/>
      <c r="AN171" s="103"/>
      <c r="AO171" s="103"/>
      <c r="AP171" s="104"/>
      <c r="AQ171" s="61">
        <f>SUM(AD171:AP171)</f>
        <v>0</v>
      </c>
      <c r="AR171" s="103"/>
      <c r="AS171" s="103"/>
      <c r="AT171" s="103"/>
      <c r="AU171" s="103"/>
      <c r="AV171" s="103"/>
      <c r="AW171" s="103"/>
      <c r="AX171" s="103"/>
      <c r="AY171" s="103"/>
      <c r="AZ171" s="103"/>
      <c r="BA171" s="103"/>
      <c r="BB171" s="61">
        <f>SUM(AR171:BA171)</f>
        <v>0</v>
      </c>
      <c r="BC171" s="210"/>
      <c r="BD171" s="8">
        <f t="shared" ref="BD171" si="45">SUM(Q171+AC171+AQ171+BB171)</f>
        <v>0</v>
      </c>
      <c r="BE171" s="77"/>
    </row>
    <row r="172" spans="1:58" ht="15.75" customHeight="1">
      <c r="A172" s="392" t="s">
        <v>37</v>
      </c>
      <c r="B172" s="134"/>
      <c r="C172" s="131"/>
      <c r="D172" s="131"/>
      <c r="E172" s="126"/>
      <c r="F172" s="102">
        <v>2.5</v>
      </c>
      <c r="G172" s="103"/>
      <c r="H172" s="103"/>
      <c r="I172" s="103"/>
      <c r="J172" s="103"/>
      <c r="K172" s="103"/>
      <c r="L172" s="103"/>
      <c r="M172" s="103"/>
      <c r="N172" s="103"/>
      <c r="O172" s="104"/>
      <c r="P172" s="103"/>
      <c r="Q172" s="61">
        <f>SUM(F172:P172)</f>
        <v>2.5</v>
      </c>
      <c r="R172" s="103"/>
      <c r="S172" s="103"/>
      <c r="T172" s="103"/>
      <c r="U172" s="103"/>
      <c r="V172" s="103"/>
      <c r="W172" s="103"/>
      <c r="X172" s="104"/>
      <c r="Y172" s="103"/>
      <c r="Z172" s="103"/>
      <c r="AA172" s="103"/>
      <c r="AB172" s="103"/>
      <c r="AC172" s="61">
        <f>SUM(R172:AB172)</f>
        <v>0</v>
      </c>
      <c r="AD172" s="103"/>
      <c r="AE172" s="104"/>
      <c r="AF172" s="103"/>
      <c r="AG172" s="103"/>
      <c r="AH172" s="103"/>
      <c r="AI172" s="103"/>
      <c r="AJ172" s="103"/>
      <c r="AK172" s="103"/>
      <c r="AL172" s="103"/>
      <c r="AM172" s="103"/>
      <c r="AN172" s="103"/>
      <c r="AO172" s="103"/>
      <c r="AP172" s="104"/>
      <c r="AQ172" s="61">
        <f>SUM(AD172:AP172)</f>
        <v>0</v>
      </c>
      <c r="AR172" s="103"/>
      <c r="AS172" s="103"/>
      <c r="AT172" s="103"/>
      <c r="AU172" s="103"/>
      <c r="AV172" s="103"/>
      <c r="AW172" s="103"/>
      <c r="AX172" s="103"/>
      <c r="AY172" s="103"/>
      <c r="AZ172" s="103"/>
      <c r="BA172" s="103"/>
      <c r="BB172" s="61">
        <f>SUM(AR172:BA172)</f>
        <v>0</v>
      </c>
      <c r="BC172" s="210"/>
      <c r="BD172" s="8">
        <f t="shared" si="44"/>
        <v>2.5</v>
      </c>
      <c r="BE172" s="77"/>
    </row>
    <row r="173" spans="1:58" ht="16.5" customHeight="1" thickBot="1">
      <c r="A173" s="389" t="s">
        <v>46</v>
      </c>
      <c r="B173" s="437"/>
      <c r="C173" s="161"/>
      <c r="D173" s="161"/>
      <c r="E173" s="162"/>
      <c r="F173" s="117"/>
      <c r="G173" s="118"/>
      <c r="H173" s="118"/>
      <c r="I173" s="118"/>
      <c r="J173" s="118"/>
      <c r="K173" s="118"/>
      <c r="L173" s="118"/>
      <c r="M173" s="118"/>
      <c r="N173" s="118"/>
      <c r="O173" s="119"/>
      <c r="P173" s="118"/>
      <c r="Q173" s="62">
        <f>SUBTOTAL(9,Q168:Q172)</f>
        <v>6.5</v>
      </c>
      <c r="R173" s="118"/>
      <c r="S173" s="118"/>
      <c r="T173" s="118"/>
      <c r="U173" s="118"/>
      <c r="V173" s="118"/>
      <c r="W173" s="118"/>
      <c r="X173" s="119"/>
      <c r="Y173" s="118"/>
      <c r="Z173" s="118"/>
      <c r="AA173" s="118"/>
      <c r="AB173" s="118"/>
      <c r="AC173" s="62">
        <f>SUBTOTAL(9,AC168:AC172)</f>
        <v>0</v>
      </c>
      <c r="AD173" s="118"/>
      <c r="AE173" s="119"/>
      <c r="AF173" s="118"/>
      <c r="AG173" s="118"/>
      <c r="AH173" s="118"/>
      <c r="AI173" s="118"/>
      <c r="AJ173" s="118"/>
      <c r="AK173" s="118"/>
      <c r="AL173" s="118"/>
      <c r="AM173" s="118"/>
      <c r="AN173" s="118"/>
      <c r="AO173" s="118"/>
      <c r="AP173" s="119"/>
      <c r="AQ173" s="62">
        <f>SUBTOTAL(9,AQ168:AQ172)</f>
        <v>0</v>
      </c>
      <c r="AR173" s="118"/>
      <c r="AS173" s="118"/>
      <c r="AT173" s="118"/>
      <c r="AU173" s="118"/>
      <c r="AV173" s="118"/>
      <c r="AW173" s="118"/>
      <c r="AX173" s="118"/>
      <c r="AY173" s="118"/>
      <c r="AZ173" s="118"/>
      <c r="BA173" s="118"/>
      <c r="BB173" s="62">
        <f>SUBTOTAL(9,BB168:BB172)</f>
        <v>0</v>
      </c>
      <c r="BC173" s="211">
        <f>SUBTOTAL(9,BC168:BC172)</f>
        <v>0</v>
      </c>
      <c r="BD173" s="86">
        <f>SUBTOTAL(9,BD168:BD172)</f>
        <v>6.5</v>
      </c>
      <c r="BE173" s="80">
        <f>'totaal BOL niv 2 2 jr'!E57</f>
        <v>0</v>
      </c>
    </row>
    <row r="174" spans="1:58" ht="15" thickTop="1">
      <c r="A174" s="394" t="s">
        <v>260</v>
      </c>
      <c r="B174" s="159"/>
      <c r="C174" s="414"/>
      <c r="D174" s="414"/>
      <c r="E174" s="415"/>
      <c r="F174" s="416"/>
      <c r="G174" s="417"/>
      <c r="H174" s="417"/>
      <c r="I174" s="417"/>
      <c r="J174" s="417"/>
      <c r="K174" s="417"/>
      <c r="L174" s="417"/>
      <c r="M174" s="417"/>
      <c r="N174" s="417"/>
      <c r="O174" s="417"/>
      <c r="P174" s="417"/>
      <c r="Q174" s="440"/>
      <c r="R174" s="417"/>
      <c r="S174" s="417"/>
      <c r="T174" s="417"/>
      <c r="U174" s="417"/>
      <c r="V174" s="417"/>
      <c r="W174" s="417"/>
      <c r="X174" s="417"/>
      <c r="Y174" s="417"/>
      <c r="Z174" s="417"/>
      <c r="AA174" s="417"/>
      <c r="AB174" s="417"/>
      <c r="AC174" s="440"/>
      <c r="AD174" s="417"/>
      <c r="AE174" s="417"/>
      <c r="AF174" s="417"/>
      <c r="AG174" s="417"/>
      <c r="AH174" s="417"/>
      <c r="AI174" s="417"/>
      <c r="AJ174" s="417"/>
      <c r="AK174" s="417"/>
      <c r="AL174" s="417"/>
      <c r="AM174" s="417"/>
      <c r="AN174" s="417"/>
      <c r="AO174" s="417"/>
      <c r="AP174" s="417"/>
      <c r="AQ174" s="440"/>
      <c r="AR174" s="417"/>
      <c r="AS174" s="417"/>
      <c r="AT174" s="417"/>
      <c r="AU174" s="417"/>
      <c r="AV174" s="417"/>
      <c r="AW174" s="417"/>
      <c r="AX174" s="417"/>
      <c r="AY174" s="417"/>
      <c r="AZ174" s="417"/>
      <c r="BA174" s="417"/>
      <c r="BB174" s="440"/>
      <c r="BC174" s="426"/>
      <c r="BD174" s="446" t="s">
        <v>8</v>
      </c>
      <c r="BE174" s="87"/>
    </row>
    <row r="175" spans="1:58">
      <c r="A175" s="132"/>
      <c r="B175" s="132"/>
      <c r="C175" s="121"/>
      <c r="D175" s="121"/>
      <c r="E175" s="126"/>
      <c r="F175" s="102"/>
      <c r="G175" s="103"/>
      <c r="H175" s="103"/>
      <c r="I175" s="103"/>
      <c r="J175" s="103"/>
      <c r="K175" s="103"/>
      <c r="L175" s="103"/>
      <c r="M175" s="103"/>
      <c r="N175" s="103"/>
      <c r="O175" s="104"/>
      <c r="P175" s="103"/>
      <c r="Q175" s="61">
        <f>SUM(F175:P175)</f>
        <v>0</v>
      </c>
      <c r="R175" s="103"/>
      <c r="S175" s="103"/>
      <c r="T175" s="103"/>
      <c r="U175" s="103"/>
      <c r="V175" s="103"/>
      <c r="W175" s="103"/>
      <c r="X175" s="104"/>
      <c r="Y175" s="103"/>
      <c r="Z175" s="103"/>
      <c r="AA175" s="103"/>
      <c r="AB175" s="103"/>
      <c r="AC175" s="61">
        <f>SUM(R175:AB175)</f>
        <v>0</v>
      </c>
      <c r="AD175" s="103"/>
      <c r="AE175" s="104"/>
      <c r="AF175" s="103"/>
      <c r="AG175" s="103"/>
      <c r="AH175" s="103"/>
      <c r="AI175" s="103"/>
      <c r="AJ175" s="103"/>
      <c r="AK175" s="103"/>
      <c r="AL175" s="103"/>
      <c r="AM175" s="103"/>
      <c r="AN175" s="103"/>
      <c r="AO175" s="103"/>
      <c r="AP175" s="104"/>
      <c r="AQ175" s="61">
        <f>SUM(AD175:AP175)</f>
        <v>0</v>
      </c>
      <c r="AR175" s="103"/>
      <c r="AS175" s="103"/>
      <c r="AT175" s="103"/>
      <c r="AU175" s="103"/>
      <c r="AV175" s="103"/>
      <c r="AW175" s="103"/>
      <c r="AX175" s="103"/>
      <c r="AY175" s="103"/>
      <c r="AZ175" s="103"/>
      <c r="BA175" s="103"/>
      <c r="BB175" s="61">
        <f>SUM(AR175:BA175)</f>
        <v>0</v>
      </c>
      <c r="BC175" s="210"/>
      <c r="BD175" s="88">
        <f t="shared" ref="BD175:BD176" si="46">SUM(Q175+AC175+AQ175+BB175)</f>
        <v>0</v>
      </c>
      <c r="BE175" s="89"/>
      <c r="BF175" s="11"/>
    </row>
    <row r="176" spans="1:58">
      <c r="A176" s="132"/>
      <c r="B176" s="132"/>
      <c r="C176" s="131"/>
      <c r="D176" s="131"/>
      <c r="E176" s="126"/>
      <c r="F176" s="102"/>
      <c r="G176" s="103"/>
      <c r="H176" s="103"/>
      <c r="I176" s="103"/>
      <c r="J176" s="103"/>
      <c r="K176" s="103"/>
      <c r="L176" s="103"/>
      <c r="M176" s="103"/>
      <c r="N176" s="103"/>
      <c r="O176" s="104"/>
      <c r="P176" s="103"/>
      <c r="Q176" s="61">
        <f>SUM(F176:P176)</f>
        <v>0</v>
      </c>
      <c r="R176" s="103"/>
      <c r="S176" s="103"/>
      <c r="T176" s="103"/>
      <c r="U176" s="103"/>
      <c r="V176" s="103"/>
      <c r="W176" s="103"/>
      <c r="X176" s="104"/>
      <c r="Y176" s="103"/>
      <c r="Z176" s="103"/>
      <c r="AA176" s="103"/>
      <c r="AB176" s="103"/>
      <c r="AC176" s="61">
        <f>SUM(R176:AB176)</f>
        <v>0</v>
      </c>
      <c r="AD176" s="103"/>
      <c r="AE176" s="104"/>
      <c r="AF176" s="103"/>
      <c r="AG176" s="103"/>
      <c r="AH176" s="103"/>
      <c r="AI176" s="103"/>
      <c r="AJ176" s="103"/>
      <c r="AK176" s="103"/>
      <c r="AL176" s="103"/>
      <c r="AM176" s="103"/>
      <c r="AN176" s="103"/>
      <c r="AO176" s="103"/>
      <c r="AP176" s="104"/>
      <c r="AQ176" s="61">
        <f>SUM(AD176:AP176)</f>
        <v>0</v>
      </c>
      <c r="AR176" s="103"/>
      <c r="AS176" s="103"/>
      <c r="AT176" s="103"/>
      <c r="AU176" s="103"/>
      <c r="AV176" s="103"/>
      <c r="AW176" s="103"/>
      <c r="AX176" s="103"/>
      <c r="AY176" s="103"/>
      <c r="AZ176" s="103"/>
      <c r="BA176" s="103"/>
      <c r="BB176" s="61">
        <f>SUM(AR176:BA176)</f>
        <v>0</v>
      </c>
      <c r="BC176" s="210"/>
      <c r="BD176" s="88">
        <f t="shared" si="46"/>
        <v>0</v>
      </c>
      <c r="BE176" s="89"/>
      <c r="BF176"/>
    </row>
    <row r="177" spans="1:58" ht="15" thickBot="1">
      <c r="A177" s="393" t="s">
        <v>47</v>
      </c>
      <c r="B177" s="158"/>
      <c r="C177" s="128"/>
      <c r="D177" s="128"/>
      <c r="E177" s="129"/>
      <c r="F177" s="114"/>
      <c r="G177" s="115"/>
      <c r="H177" s="115"/>
      <c r="I177" s="115"/>
      <c r="J177" s="115"/>
      <c r="K177" s="115"/>
      <c r="L177" s="115"/>
      <c r="M177" s="115"/>
      <c r="N177" s="115"/>
      <c r="O177" s="107"/>
      <c r="P177" s="115"/>
      <c r="Q177" s="62">
        <f>SUBTOTAL(9,Q175:Q176)</f>
        <v>0</v>
      </c>
      <c r="R177" s="115"/>
      <c r="S177" s="115"/>
      <c r="T177" s="115"/>
      <c r="U177" s="115"/>
      <c r="V177" s="115"/>
      <c r="W177" s="115"/>
      <c r="X177" s="107"/>
      <c r="Y177" s="115"/>
      <c r="Z177" s="115"/>
      <c r="AA177" s="115"/>
      <c r="AB177" s="115"/>
      <c r="AC177" s="62">
        <f>SUBTOTAL(9,AC175:AC176)</f>
        <v>0</v>
      </c>
      <c r="AD177" s="115"/>
      <c r="AE177" s="107"/>
      <c r="AF177" s="115"/>
      <c r="AG177" s="115"/>
      <c r="AH177" s="115"/>
      <c r="AI177" s="115"/>
      <c r="AJ177" s="115"/>
      <c r="AK177" s="115"/>
      <c r="AL177" s="115"/>
      <c r="AM177" s="115"/>
      <c r="AN177" s="115"/>
      <c r="AO177" s="115"/>
      <c r="AP177" s="107"/>
      <c r="AQ177" s="62">
        <f>SUBTOTAL(9,AQ175:AQ176)</f>
        <v>0</v>
      </c>
      <c r="AR177" s="115"/>
      <c r="AS177" s="115"/>
      <c r="AT177" s="115"/>
      <c r="AU177" s="115"/>
      <c r="AV177" s="115"/>
      <c r="AW177" s="115"/>
      <c r="AX177" s="115"/>
      <c r="AY177" s="115"/>
      <c r="AZ177" s="115"/>
      <c r="BA177" s="115"/>
      <c r="BB177" s="62">
        <f>SUBTOTAL(9,BB175:BB176)</f>
        <v>0</v>
      </c>
      <c r="BC177" s="213">
        <f>SUBTOTAL(9,BC175:BC176)</f>
        <v>0</v>
      </c>
      <c r="BD177" s="90">
        <f>SUBTOTAL(9,BD175:BD176)</f>
        <v>0</v>
      </c>
      <c r="BE177" s="84">
        <f>'totaal BOL niv 2 2 jr'!E59</f>
        <v>0</v>
      </c>
      <c r="BF177" s="11"/>
    </row>
    <row r="178" spans="1:58" ht="15" thickTop="1">
      <c r="A178" s="394" t="s">
        <v>261</v>
      </c>
      <c r="B178" s="157"/>
      <c r="C178" s="414"/>
      <c r="D178" s="414"/>
      <c r="E178" s="415"/>
      <c r="F178" s="416"/>
      <c r="G178" s="417"/>
      <c r="H178" s="417"/>
      <c r="I178" s="417"/>
      <c r="J178" s="417"/>
      <c r="K178" s="417"/>
      <c r="L178" s="417"/>
      <c r="M178" s="417"/>
      <c r="N178" s="417"/>
      <c r="O178" s="417"/>
      <c r="P178" s="417"/>
      <c r="Q178" s="440"/>
      <c r="R178" s="417"/>
      <c r="S178" s="417"/>
      <c r="T178" s="417"/>
      <c r="U178" s="417"/>
      <c r="V178" s="417"/>
      <c r="W178" s="417"/>
      <c r="X178" s="417"/>
      <c r="Y178" s="417"/>
      <c r="Z178" s="417"/>
      <c r="AA178" s="417"/>
      <c r="AB178" s="417"/>
      <c r="AC178" s="440"/>
      <c r="AD178" s="417"/>
      <c r="AE178" s="417"/>
      <c r="AF178" s="417"/>
      <c r="AG178" s="417"/>
      <c r="AH178" s="417"/>
      <c r="AI178" s="417"/>
      <c r="AJ178" s="417"/>
      <c r="AK178" s="417"/>
      <c r="AL178" s="417"/>
      <c r="AM178" s="417"/>
      <c r="AN178" s="417"/>
      <c r="AO178" s="417"/>
      <c r="AP178" s="417"/>
      <c r="AQ178" s="440"/>
      <c r="AR178" s="417"/>
      <c r="AS178" s="417"/>
      <c r="AT178" s="417"/>
      <c r="AU178" s="417"/>
      <c r="AV178" s="417"/>
      <c r="AW178" s="417"/>
      <c r="AX178" s="417"/>
      <c r="AY178" s="417"/>
      <c r="AZ178" s="417"/>
      <c r="BA178" s="417"/>
      <c r="BB178" s="440"/>
      <c r="BC178" s="423"/>
      <c r="BD178" s="445" t="s">
        <v>8</v>
      </c>
      <c r="BE178" s="78"/>
    </row>
    <row r="179" spans="1:58">
      <c r="A179" s="120"/>
      <c r="B179" s="125"/>
      <c r="C179" s="121"/>
      <c r="D179" s="121"/>
      <c r="E179" s="126"/>
      <c r="F179" s="102"/>
      <c r="G179" s="103"/>
      <c r="H179" s="103"/>
      <c r="I179" s="103"/>
      <c r="J179" s="103"/>
      <c r="K179" s="103"/>
      <c r="L179" s="103"/>
      <c r="M179" s="103"/>
      <c r="N179" s="103"/>
      <c r="O179" s="104"/>
      <c r="P179" s="103"/>
      <c r="Q179" s="61">
        <f>SUM(F179:P179)</f>
        <v>0</v>
      </c>
      <c r="R179" s="103"/>
      <c r="S179" s="103"/>
      <c r="T179" s="103"/>
      <c r="U179" s="103"/>
      <c r="V179" s="103"/>
      <c r="W179" s="103"/>
      <c r="X179" s="104"/>
      <c r="Y179" s="103"/>
      <c r="Z179" s="103"/>
      <c r="AA179" s="103"/>
      <c r="AB179" s="103"/>
      <c r="AC179" s="61">
        <f>SUM(R179:AB179)</f>
        <v>0</v>
      </c>
      <c r="AD179" s="103"/>
      <c r="AE179" s="104"/>
      <c r="AF179" s="103"/>
      <c r="AG179" s="103"/>
      <c r="AH179" s="103"/>
      <c r="AI179" s="103"/>
      <c r="AJ179" s="103"/>
      <c r="AK179" s="103"/>
      <c r="AL179" s="103"/>
      <c r="AM179" s="103"/>
      <c r="AN179" s="103"/>
      <c r="AO179" s="103"/>
      <c r="AP179" s="104"/>
      <c r="AQ179" s="61">
        <f>SUM(AD179:AP179)</f>
        <v>0</v>
      </c>
      <c r="AR179" s="103"/>
      <c r="AS179" s="103"/>
      <c r="AT179" s="103"/>
      <c r="AU179" s="103"/>
      <c r="AV179" s="103"/>
      <c r="AW179" s="103"/>
      <c r="AX179" s="103"/>
      <c r="AY179" s="103"/>
      <c r="AZ179" s="103"/>
      <c r="BA179" s="103"/>
      <c r="BB179" s="61">
        <f>SUM(AR179:BA179)</f>
        <v>0</v>
      </c>
      <c r="BC179" s="214">
        <f>Q179+AC179+AQ179+BB179</f>
        <v>0</v>
      </c>
      <c r="BD179" s="29">
        <f>BC179</f>
        <v>0</v>
      </c>
      <c r="BE179" s="77"/>
    </row>
    <row r="180" spans="1:58">
      <c r="A180" s="120"/>
      <c r="B180" s="125"/>
      <c r="C180" s="121"/>
      <c r="D180" s="121"/>
      <c r="E180" s="126"/>
      <c r="F180" s="102"/>
      <c r="G180" s="103"/>
      <c r="H180" s="103"/>
      <c r="I180" s="103"/>
      <c r="J180" s="103"/>
      <c r="K180" s="103"/>
      <c r="L180" s="103"/>
      <c r="M180" s="103"/>
      <c r="N180" s="103"/>
      <c r="O180" s="104"/>
      <c r="P180" s="103"/>
      <c r="Q180" s="61">
        <f>SUM(F180:P180)</f>
        <v>0</v>
      </c>
      <c r="R180" s="103"/>
      <c r="S180" s="103"/>
      <c r="T180" s="103"/>
      <c r="U180" s="103"/>
      <c r="V180" s="103"/>
      <c r="W180" s="103"/>
      <c r="X180" s="104"/>
      <c r="Y180" s="103"/>
      <c r="Z180" s="103"/>
      <c r="AA180" s="103"/>
      <c r="AB180" s="103"/>
      <c r="AC180" s="61">
        <f>SUM(R180:AB180)</f>
        <v>0</v>
      </c>
      <c r="AD180" s="103"/>
      <c r="AE180" s="104"/>
      <c r="AF180" s="103"/>
      <c r="AG180" s="103"/>
      <c r="AH180" s="103"/>
      <c r="AI180" s="103"/>
      <c r="AJ180" s="103"/>
      <c r="AK180" s="103"/>
      <c r="AL180" s="103"/>
      <c r="AM180" s="103"/>
      <c r="AN180" s="103"/>
      <c r="AO180" s="103"/>
      <c r="AP180" s="104"/>
      <c r="AQ180" s="61">
        <f>SUM(AD180:AP180)</f>
        <v>0</v>
      </c>
      <c r="AR180" s="103"/>
      <c r="AS180" s="103"/>
      <c r="AT180" s="103"/>
      <c r="AU180" s="103"/>
      <c r="AV180" s="103"/>
      <c r="AW180" s="103"/>
      <c r="AX180" s="103"/>
      <c r="AY180" s="103"/>
      <c r="AZ180" s="103"/>
      <c r="BA180" s="103"/>
      <c r="BB180" s="61">
        <f>SUM(AR180:BA180)</f>
        <v>0</v>
      </c>
      <c r="BC180" s="214">
        <f t="shared" ref="BC180:BC181" si="47">Q180+AC180+AQ180+BB180</f>
        <v>0</v>
      </c>
      <c r="BD180" s="29">
        <f>BC180</f>
        <v>0</v>
      </c>
      <c r="BE180" s="77"/>
    </row>
    <row r="181" spans="1:58">
      <c r="A181" s="120"/>
      <c r="B181" s="125"/>
      <c r="C181" s="121"/>
      <c r="D181" s="121"/>
      <c r="E181" s="126"/>
      <c r="F181" s="102"/>
      <c r="G181" s="103"/>
      <c r="H181" s="103"/>
      <c r="I181" s="103"/>
      <c r="J181" s="103"/>
      <c r="K181" s="103"/>
      <c r="L181" s="103"/>
      <c r="M181" s="103"/>
      <c r="N181" s="103"/>
      <c r="O181" s="104"/>
      <c r="P181" s="103"/>
      <c r="Q181" s="61">
        <f>SUM(F181:P181)</f>
        <v>0</v>
      </c>
      <c r="R181" s="103"/>
      <c r="S181" s="103"/>
      <c r="T181" s="103"/>
      <c r="U181" s="103"/>
      <c r="V181" s="103"/>
      <c r="W181" s="103"/>
      <c r="X181" s="104"/>
      <c r="Y181" s="103"/>
      <c r="Z181" s="103"/>
      <c r="AA181" s="103"/>
      <c r="AB181" s="103"/>
      <c r="AC181" s="61">
        <f>SUM(R181:AB181)</f>
        <v>0</v>
      </c>
      <c r="AD181" s="103"/>
      <c r="AE181" s="104"/>
      <c r="AF181" s="103"/>
      <c r="AG181" s="103"/>
      <c r="AH181" s="103"/>
      <c r="AI181" s="103"/>
      <c r="AJ181" s="103"/>
      <c r="AK181" s="103"/>
      <c r="AL181" s="103"/>
      <c r="AM181" s="103"/>
      <c r="AN181" s="103"/>
      <c r="AO181" s="103"/>
      <c r="AP181" s="104"/>
      <c r="AQ181" s="61">
        <f>SUM(AD181:AP181)</f>
        <v>0</v>
      </c>
      <c r="AR181" s="103"/>
      <c r="AS181" s="103"/>
      <c r="AT181" s="103"/>
      <c r="AU181" s="103"/>
      <c r="AV181" s="103"/>
      <c r="AW181" s="103"/>
      <c r="AX181" s="103"/>
      <c r="AY181" s="103"/>
      <c r="AZ181" s="103"/>
      <c r="BA181" s="103"/>
      <c r="BB181" s="61">
        <f>SUM(AR181:BA181)</f>
        <v>0</v>
      </c>
      <c r="BC181" s="214">
        <f t="shared" si="47"/>
        <v>0</v>
      </c>
      <c r="BD181" s="29">
        <f>BC181</f>
        <v>0</v>
      </c>
      <c r="BE181" s="77"/>
    </row>
    <row r="182" spans="1:58">
      <c r="A182" s="392" t="s">
        <v>7</v>
      </c>
      <c r="B182" s="125"/>
      <c r="C182" s="121"/>
      <c r="D182" s="121"/>
      <c r="E182" s="126"/>
      <c r="F182" s="102"/>
      <c r="G182" s="103"/>
      <c r="H182" s="103"/>
      <c r="I182" s="103"/>
      <c r="J182" s="103"/>
      <c r="K182" s="103"/>
      <c r="L182" s="103"/>
      <c r="M182" s="103"/>
      <c r="N182" s="103"/>
      <c r="O182" s="104"/>
      <c r="P182" s="103"/>
      <c r="Q182" s="61">
        <f>SUM(F182:P182)</f>
        <v>0</v>
      </c>
      <c r="R182" s="103"/>
      <c r="S182" s="103"/>
      <c r="T182" s="103"/>
      <c r="U182" s="103"/>
      <c r="V182" s="103"/>
      <c r="W182" s="103"/>
      <c r="X182" s="104"/>
      <c r="Y182" s="103"/>
      <c r="Z182" s="103"/>
      <c r="AA182" s="103"/>
      <c r="AB182" s="103"/>
      <c r="AC182" s="61">
        <f>SUM(R182:AB182)</f>
        <v>0</v>
      </c>
      <c r="AD182" s="103"/>
      <c r="AE182" s="104"/>
      <c r="AF182" s="103"/>
      <c r="AG182" s="103"/>
      <c r="AH182" s="103"/>
      <c r="AI182" s="103"/>
      <c r="AJ182" s="103"/>
      <c r="AK182" s="103"/>
      <c r="AL182" s="103"/>
      <c r="AM182" s="103"/>
      <c r="AN182" s="103"/>
      <c r="AO182" s="103"/>
      <c r="AP182" s="104"/>
      <c r="AQ182" s="61">
        <f>SUM(AD182:AP182)</f>
        <v>0</v>
      </c>
      <c r="AR182" s="103"/>
      <c r="AS182" s="103"/>
      <c r="AT182" s="103"/>
      <c r="AU182" s="103"/>
      <c r="AV182" s="103"/>
      <c r="AW182" s="103"/>
      <c r="AX182" s="103"/>
      <c r="AY182" s="103"/>
      <c r="AZ182" s="103"/>
      <c r="BA182" s="103"/>
      <c r="BB182" s="61">
        <f>SUM(AR182:BA182)</f>
        <v>0</v>
      </c>
      <c r="BC182" s="215">
        <f>1600-BD191-BD192-BC192</f>
        <v>574.5</v>
      </c>
      <c r="BD182" s="29">
        <f>BC182</f>
        <v>574.5</v>
      </c>
      <c r="BE182" s="77"/>
    </row>
    <row r="183" spans="1:58" ht="15.75" thickBot="1">
      <c r="A183" s="393" t="s">
        <v>48</v>
      </c>
      <c r="B183" s="155"/>
      <c r="C183" s="128"/>
      <c r="D183" s="128"/>
      <c r="E183" s="129"/>
      <c r="F183" s="117"/>
      <c r="G183" s="118"/>
      <c r="H183" s="118"/>
      <c r="I183" s="118"/>
      <c r="J183" s="118"/>
      <c r="K183" s="118"/>
      <c r="L183" s="118"/>
      <c r="M183" s="118"/>
      <c r="N183" s="118"/>
      <c r="O183" s="119"/>
      <c r="P183" s="118"/>
      <c r="Q183" s="62">
        <f>SUBTOTAL(9,Q179:Q182)</f>
        <v>0</v>
      </c>
      <c r="R183" s="118"/>
      <c r="S183" s="118"/>
      <c r="T183" s="118"/>
      <c r="U183" s="118"/>
      <c r="V183" s="118"/>
      <c r="W183" s="118"/>
      <c r="X183" s="119"/>
      <c r="Y183" s="118"/>
      <c r="Z183" s="118"/>
      <c r="AA183" s="118"/>
      <c r="AB183" s="118"/>
      <c r="AC183" s="62">
        <f>SUBTOTAL(9,AC179:AC182)</f>
        <v>0</v>
      </c>
      <c r="AD183" s="118"/>
      <c r="AE183" s="119"/>
      <c r="AF183" s="118"/>
      <c r="AG183" s="118"/>
      <c r="AH183" s="118"/>
      <c r="AI183" s="118"/>
      <c r="AJ183" s="118"/>
      <c r="AK183" s="118"/>
      <c r="AL183" s="118"/>
      <c r="AM183" s="118"/>
      <c r="AN183" s="118"/>
      <c r="AO183" s="118"/>
      <c r="AP183" s="119"/>
      <c r="AQ183" s="62">
        <f>SUBTOTAL(9,AQ179:AQ182)</f>
        <v>0</v>
      </c>
      <c r="AR183" s="118"/>
      <c r="AS183" s="118"/>
      <c r="AT183" s="118"/>
      <c r="AU183" s="118"/>
      <c r="AV183" s="118"/>
      <c r="AW183" s="118"/>
      <c r="AX183" s="118"/>
      <c r="AY183" s="118"/>
      <c r="AZ183" s="118"/>
      <c r="BA183" s="118"/>
      <c r="BB183" s="62">
        <f>SUBTOTAL(9,BB179:BB182)</f>
        <v>0</v>
      </c>
      <c r="BC183" s="216">
        <f>SUBTOTAL(9,BC179:BC182)</f>
        <v>574.5</v>
      </c>
      <c r="BD183" s="30"/>
      <c r="BE183" s="80"/>
      <c r="BF183"/>
    </row>
    <row r="184" spans="1:58" ht="13.5" thickTop="1">
      <c r="A184" s="747" t="s">
        <v>265</v>
      </c>
      <c r="B184" s="748"/>
      <c r="C184" s="748"/>
      <c r="D184" s="748"/>
      <c r="E184" s="748"/>
      <c r="F184" s="419"/>
      <c r="G184" s="420"/>
      <c r="H184" s="420"/>
      <c r="I184" s="420"/>
      <c r="J184" s="420"/>
      <c r="K184" s="420"/>
      <c r="L184" s="420"/>
      <c r="M184" s="420"/>
      <c r="N184" s="420"/>
      <c r="O184" s="420"/>
      <c r="P184" s="420"/>
      <c r="Q184" s="440"/>
      <c r="R184" s="417"/>
      <c r="S184" s="417"/>
      <c r="T184" s="417"/>
      <c r="U184" s="417"/>
      <c r="V184" s="417"/>
      <c r="W184" s="417"/>
      <c r="X184" s="420"/>
      <c r="Y184" s="417"/>
      <c r="Z184" s="417"/>
      <c r="AA184" s="417"/>
      <c r="AB184" s="417"/>
      <c r="AC184" s="440"/>
      <c r="AD184" s="417"/>
      <c r="AE184" s="420"/>
      <c r="AF184" s="417"/>
      <c r="AG184" s="417"/>
      <c r="AH184" s="417"/>
      <c r="AI184" s="417"/>
      <c r="AJ184" s="417"/>
      <c r="AK184" s="417"/>
      <c r="AL184" s="417"/>
      <c r="AM184" s="417"/>
      <c r="AN184" s="417"/>
      <c r="AO184" s="417"/>
      <c r="AP184" s="420"/>
      <c r="AQ184" s="440"/>
      <c r="AR184" s="417"/>
      <c r="AS184" s="417"/>
      <c r="AT184" s="417"/>
      <c r="AU184" s="417"/>
      <c r="AV184" s="417"/>
      <c r="AW184" s="417"/>
      <c r="AX184" s="417"/>
      <c r="AY184" s="417"/>
      <c r="AZ184" s="417"/>
      <c r="BA184" s="417"/>
      <c r="BB184" s="440"/>
      <c r="BC184" s="423"/>
      <c r="BD184" s="446" t="s">
        <v>8</v>
      </c>
      <c r="BE184" s="78"/>
    </row>
    <row r="185" spans="1:58">
      <c r="A185" s="132"/>
      <c r="B185" s="136"/>
      <c r="C185" s="121"/>
      <c r="D185" s="121"/>
      <c r="E185" s="126"/>
      <c r="F185" s="102"/>
      <c r="G185" s="103"/>
      <c r="H185" s="103"/>
      <c r="I185" s="103"/>
      <c r="J185" s="103"/>
      <c r="K185" s="103"/>
      <c r="L185" s="103"/>
      <c r="M185" s="103"/>
      <c r="N185" s="103"/>
      <c r="O185" s="104"/>
      <c r="P185" s="103"/>
      <c r="Q185" s="61">
        <f>SUM(F185:P185)</f>
        <v>0</v>
      </c>
      <c r="R185" s="103"/>
      <c r="S185" s="103"/>
      <c r="T185" s="103"/>
      <c r="U185" s="103"/>
      <c r="V185" s="103"/>
      <c r="W185" s="103"/>
      <c r="X185" s="104"/>
      <c r="Y185" s="103"/>
      <c r="Z185" s="103"/>
      <c r="AA185" s="103"/>
      <c r="AB185" s="103"/>
      <c r="AC185" s="61">
        <f>SUM(R185:AB185)</f>
        <v>0</v>
      </c>
      <c r="AD185" s="103"/>
      <c r="AE185" s="104"/>
      <c r="AF185" s="103"/>
      <c r="AG185" s="103"/>
      <c r="AH185" s="103"/>
      <c r="AI185" s="103"/>
      <c r="AJ185" s="103"/>
      <c r="AK185" s="103"/>
      <c r="AL185" s="103"/>
      <c r="AM185" s="103"/>
      <c r="AN185" s="103"/>
      <c r="AO185" s="103"/>
      <c r="AP185" s="104"/>
      <c r="AQ185" s="61">
        <f>SUM(AD185:AP185)</f>
        <v>0</v>
      </c>
      <c r="AR185" s="103"/>
      <c r="AS185" s="103"/>
      <c r="AT185" s="103"/>
      <c r="AU185" s="103"/>
      <c r="AV185" s="103"/>
      <c r="AW185" s="103"/>
      <c r="AX185" s="103"/>
      <c r="AY185" s="103"/>
      <c r="AZ185" s="103"/>
      <c r="BA185" s="103"/>
      <c r="BB185" s="61">
        <f>SUM(AR185:BA185)</f>
        <v>0</v>
      </c>
      <c r="BC185" s="214"/>
      <c r="BD185" s="29">
        <f>BC185</f>
        <v>0</v>
      </c>
      <c r="BE185" s="77"/>
      <c r="BF185" s="11"/>
    </row>
    <row r="186" spans="1:58">
      <c r="A186" s="132"/>
      <c r="B186" s="136"/>
      <c r="C186" s="121"/>
      <c r="D186" s="121"/>
      <c r="E186" s="126"/>
      <c r="F186" s="102"/>
      <c r="G186" s="103"/>
      <c r="H186" s="103"/>
      <c r="I186" s="103"/>
      <c r="J186" s="103"/>
      <c r="K186" s="103"/>
      <c r="L186" s="103"/>
      <c r="M186" s="103"/>
      <c r="N186" s="103"/>
      <c r="O186" s="104"/>
      <c r="P186" s="103"/>
      <c r="Q186" s="61">
        <f>SUM(F186:P186)</f>
        <v>0</v>
      </c>
      <c r="R186" s="103"/>
      <c r="S186" s="103"/>
      <c r="T186" s="103"/>
      <c r="U186" s="103"/>
      <c r="V186" s="103"/>
      <c r="W186" s="103"/>
      <c r="X186" s="104"/>
      <c r="Y186" s="103"/>
      <c r="Z186" s="103"/>
      <c r="AA186" s="103"/>
      <c r="AB186" s="103"/>
      <c r="AC186" s="61">
        <f>SUM(R186:AB186)</f>
        <v>0</v>
      </c>
      <c r="AD186" s="103"/>
      <c r="AE186" s="104"/>
      <c r="AF186" s="103"/>
      <c r="AG186" s="103"/>
      <c r="AH186" s="103"/>
      <c r="AI186" s="103"/>
      <c r="AJ186" s="103"/>
      <c r="AK186" s="103"/>
      <c r="AL186" s="103"/>
      <c r="AM186" s="103"/>
      <c r="AN186" s="103"/>
      <c r="AO186" s="103"/>
      <c r="AP186" s="104"/>
      <c r="AQ186" s="61">
        <f>SUM(AD186:AP186)</f>
        <v>0</v>
      </c>
      <c r="AR186" s="103"/>
      <c r="AS186" s="103"/>
      <c r="AT186" s="103"/>
      <c r="AU186" s="103"/>
      <c r="AV186" s="103"/>
      <c r="AW186" s="103"/>
      <c r="AX186" s="103"/>
      <c r="AY186" s="103"/>
      <c r="AZ186" s="103"/>
      <c r="BA186" s="103"/>
      <c r="BB186" s="61">
        <f>SUM(AR186:BA186)</f>
        <v>0</v>
      </c>
      <c r="BC186" s="214"/>
      <c r="BD186" s="29">
        <f>BC186</f>
        <v>0</v>
      </c>
      <c r="BE186" s="77"/>
      <c r="BF186"/>
    </row>
    <row r="187" spans="1:58" ht="15" thickBot="1">
      <c r="A187" s="393" t="s">
        <v>49</v>
      </c>
      <c r="B187" s="155"/>
      <c r="C187" s="128"/>
      <c r="D187" s="128"/>
      <c r="E187" s="129"/>
      <c r="F187" s="114"/>
      <c r="G187" s="115"/>
      <c r="H187" s="115"/>
      <c r="I187" s="115"/>
      <c r="J187" s="115"/>
      <c r="K187" s="115"/>
      <c r="L187" s="115"/>
      <c r="M187" s="115"/>
      <c r="N187" s="115"/>
      <c r="O187" s="107"/>
      <c r="P187" s="115"/>
      <c r="Q187" s="62"/>
      <c r="R187" s="115"/>
      <c r="S187" s="115"/>
      <c r="T187" s="115"/>
      <c r="U187" s="115"/>
      <c r="V187" s="115"/>
      <c r="W187" s="115"/>
      <c r="X187" s="107"/>
      <c r="Y187" s="115"/>
      <c r="Z187" s="115"/>
      <c r="AA187" s="115"/>
      <c r="AB187" s="115"/>
      <c r="AC187" s="62"/>
      <c r="AD187" s="115"/>
      <c r="AE187" s="107"/>
      <c r="AF187" s="115"/>
      <c r="AG187" s="115"/>
      <c r="AH187" s="115"/>
      <c r="AI187" s="115"/>
      <c r="AJ187" s="115"/>
      <c r="AK187" s="115"/>
      <c r="AL187" s="115"/>
      <c r="AM187" s="115"/>
      <c r="AN187" s="115"/>
      <c r="AO187" s="115"/>
      <c r="AP187" s="107"/>
      <c r="AQ187" s="62"/>
      <c r="AR187" s="115"/>
      <c r="AS187" s="115"/>
      <c r="AT187" s="115"/>
      <c r="AU187" s="115"/>
      <c r="AV187" s="115"/>
      <c r="AW187" s="115"/>
      <c r="AX187" s="115"/>
      <c r="AY187" s="115"/>
      <c r="AZ187" s="115"/>
      <c r="BA187" s="115"/>
      <c r="BB187" s="62"/>
      <c r="BC187" s="217"/>
      <c r="BD187" s="29">
        <f>BC187</f>
        <v>0</v>
      </c>
      <c r="BE187" s="77"/>
      <c r="BF187" s="11"/>
    </row>
    <row r="188" spans="1:58" ht="13.5" thickTop="1">
      <c r="A188" s="747" t="s">
        <v>262</v>
      </c>
      <c r="B188" s="748"/>
      <c r="C188" s="748"/>
      <c r="D188" s="748"/>
      <c r="E188" s="749"/>
      <c r="F188" s="421"/>
      <c r="G188" s="422"/>
      <c r="H188" s="422"/>
      <c r="I188" s="422"/>
      <c r="J188" s="422"/>
      <c r="K188" s="422"/>
      <c r="L188" s="422"/>
      <c r="M188" s="422"/>
      <c r="N188" s="422"/>
      <c r="O188" s="422"/>
      <c r="P188" s="422"/>
      <c r="Q188" s="440"/>
      <c r="R188" s="417"/>
      <c r="S188" s="417"/>
      <c r="T188" s="417"/>
      <c r="U188" s="417"/>
      <c r="V188" s="417"/>
      <c r="W188" s="417"/>
      <c r="X188" s="422"/>
      <c r="Y188" s="417"/>
      <c r="Z188" s="417"/>
      <c r="AA188" s="417"/>
      <c r="AB188" s="417"/>
      <c r="AC188" s="440"/>
      <c r="AD188" s="417"/>
      <c r="AE188" s="422"/>
      <c r="AF188" s="417"/>
      <c r="AG188" s="417"/>
      <c r="AH188" s="417"/>
      <c r="AI188" s="417"/>
      <c r="AJ188" s="417"/>
      <c r="AK188" s="417"/>
      <c r="AL188" s="417"/>
      <c r="AM188" s="417"/>
      <c r="AN188" s="417"/>
      <c r="AO188" s="417"/>
      <c r="AP188" s="422"/>
      <c r="AQ188" s="440"/>
      <c r="AR188" s="417"/>
      <c r="AS188" s="417"/>
      <c r="AT188" s="417"/>
      <c r="AU188" s="417"/>
      <c r="AV188" s="417"/>
      <c r="AW188" s="417"/>
      <c r="AX188" s="417"/>
      <c r="AY188" s="417"/>
      <c r="AZ188" s="417"/>
      <c r="BA188" s="417"/>
      <c r="BB188" s="440"/>
      <c r="BC188" s="423"/>
      <c r="BD188" s="446" t="s">
        <v>8</v>
      </c>
      <c r="BE188" s="78"/>
    </row>
    <row r="189" spans="1:58">
      <c r="A189" s="391" t="s">
        <v>11</v>
      </c>
      <c r="B189" s="132"/>
      <c r="C189" s="121"/>
      <c r="D189" s="121"/>
      <c r="E189" s="126"/>
      <c r="F189" s="102">
        <v>384</v>
      </c>
      <c r="G189" s="103"/>
      <c r="H189" s="103"/>
      <c r="I189" s="103"/>
      <c r="J189" s="103"/>
      <c r="K189" s="103"/>
      <c r="L189" s="103"/>
      <c r="M189" s="103"/>
      <c r="N189" s="103"/>
      <c r="O189" s="104"/>
      <c r="P189" s="103"/>
      <c r="Q189" s="61">
        <f>SUM(F189:P189)</f>
        <v>384</v>
      </c>
      <c r="R189" s="103"/>
      <c r="S189" s="103"/>
      <c r="T189" s="103"/>
      <c r="U189" s="103"/>
      <c r="V189" s="103"/>
      <c r="W189" s="103"/>
      <c r="X189" s="104"/>
      <c r="Y189" s="103"/>
      <c r="Z189" s="103"/>
      <c r="AA189" s="103"/>
      <c r="AB189" s="103"/>
      <c r="AC189" s="61">
        <f>SUM(R189:AB189)</f>
        <v>0</v>
      </c>
      <c r="AD189" s="103"/>
      <c r="AE189" s="104"/>
      <c r="AF189" s="103"/>
      <c r="AG189" s="103"/>
      <c r="AH189" s="103"/>
      <c r="AI189" s="103"/>
      <c r="AJ189" s="103"/>
      <c r="AK189" s="103"/>
      <c r="AL189" s="103"/>
      <c r="AM189" s="103"/>
      <c r="AN189" s="103"/>
      <c r="AO189" s="103"/>
      <c r="AP189" s="104"/>
      <c r="AQ189" s="61">
        <f>SUM(AD189:AP189)</f>
        <v>0</v>
      </c>
      <c r="AR189" s="103"/>
      <c r="AS189" s="103"/>
      <c r="AT189" s="103"/>
      <c r="AU189" s="103"/>
      <c r="AV189" s="103"/>
      <c r="AW189" s="103"/>
      <c r="AX189" s="103"/>
      <c r="AY189" s="103"/>
      <c r="AZ189" s="103"/>
      <c r="BA189" s="103"/>
      <c r="BB189" s="61">
        <f>SUM(AR189:BA189)</f>
        <v>0</v>
      </c>
      <c r="BC189" s="214"/>
      <c r="BD189" s="8">
        <f t="shared" ref="BD189:BD190" si="48">SUM(Q189+AC189+AQ189+BB189)</f>
        <v>384</v>
      </c>
      <c r="BE189" s="77">
        <f>'totaal BOL niv 2 2 jr'!E65</f>
        <v>389</v>
      </c>
      <c r="BF189" s="11"/>
    </row>
    <row r="190" spans="1:58" ht="15" thickBot="1">
      <c r="A190" s="391" t="s">
        <v>255</v>
      </c>
      <c r="B190" s="132"/>
      <c r="C190" s="121"/>
      <c r="D190" s="121"/>
      <c r="E190" s="126"/>
      <c r="F190" s="102">
        <v>80</v>
      </c>
      <c r="G190" s="103"/>
      <c r="H190" s="103"/>
      <c r="I190" s="103"/>
      <c r="J190" s="103"/>
      <c r="K190" s="103"/>
      <c r="L190" s="103"/>
      <c r="M190" s="103"/>
      <c r="N190" s="103"/>
      <c r="O190" s="104"/>
      <c r="P190" s="103"/>
      <c r="Q190" s="61">
        <f>SUM(F190:P190)</f>
        <v>80</v>
      </c>
      <c r="R190" s="103"/>
      <c r="S190" s="103"/>
      <c r="T190" s="103"/>
      <c r="U190" s="103"/>
      <c r="V190" s="103"/>
      <c r="W190" s="103"/>
      <c r="X190" s="104"/>
      <c r="Y190" s="103"/>
      <c r="Z190" s="103"/>
      <c r="AA190" s="103"/>
      <c r="AB190" s="103"/>
      <c r="AC190" s="61">
        <f>SUM(R190:AB190)</f>
        <v>0</v>
      </c>
      <c r="AD190" s="103"/>
      <c r="AE190" s="104"/>
      <c r="AF190" s="103"/>
      <c r="AG190" s="103"/>
      <c r="AH190" s="103"/>
      <c r="AI190" s="103"/>
      <c r="AJ190" s="103"/>
      <c r="AK190" s="103"/>
      <c r="AL190" s="103"/>
      <c r="AM190" s="103"/>
      <c r="AN190" s="103"/>
      <c r="AO190" s="103"/>
      <c r="AP190" s="104"/>
      <c r="AQ190" s="61">
        <f>SUM(AD190:AP190)</f>
        <v>0</v>
      </c>
      <c r="AR190" s="103"/>
      <c r="AS190" s="103"/>
      <c r="AT190" s="103"/>
      <c r="AU190" s="103"/>
      <c r="AV190" s="103"/>
      <c r="AW190" s="103"/>
      <c r="AX190" s="103"/>
      <c r="AY190" s="103"/>
      <c r="AZ190" s="103"/>
      <c r="BA190" s="103"/>
      <c r="BB190" s="61">
        <f>SUM(AR190:BA190)</f>
        <v>0</v>
      </c>
      <c r="BC190" s="214"/>
      <c r="BD190" s="8">
        <f t="shared" si="48"/>
        <v>80</v>
      </c>
      <c r="BE190" s="77">
        <f>'totaal BOL niv 2 2 jr'!E66</f>
        <v>80</v>
      </c>
      <c r="BF190" s="11"/>
    </row>
    <row r="191" spans="1:58" ht="15.75" thickTop="1" thickBot="1">
      <c r="A191" s="393" t="s">
        <v>50</v>
      </c>
      <c r="B191" s="158"/>
      <c r="C191" s="128"/>
      <c r="D191" s="128"/>
      <c r="E191" s="129"/>
      <c r="F191" s="114"/>
      <c r="G191" s="115"/>
      <c r="H191" s="115"/>
      <c r="I191" s="115"/>
      <c r="J191" s="115"/>
      <c r="K191" s="115"/>
      <c r="L191" s="115"/>
      <c r="M191" s="115"/>
      <c r="N191" s="115"/>
      <c r="O191" s="107"/>
      <c r="P191" s="115"/>
      <c r="Q191" s="62">
        <f>SUBTOTAL(9,Q189:Q190)</f>
        <v>464</v>
      </c>
      <c r="R191" s="115"/>
      <c r="S191" s="115"/>
      <c r="T191" s="115"/>
      <c r="U191" s="115"/>
      <c r="V191" s="115"/>
      <c r="W191" s="115"/>
      <c r="X191" s="107"/>
      <c r="Y191" s="115"/>
      <c r="Z191" s="115"/>
      <c r="AA191" s="115"/>
      <c r="AB191" s="115"/>
      <c r="AC191" s="62">
        <f>SUBTOTAL(9,AC189:AC190)</f>
        <v>0</v>
      </c>
      <c r="AD191" s="115"/>
      <c r="AE191" s="107"/>
      <c r="AF191" s="115"/>
      <c r="AG191" s="115"/>
      <c r="AH191" s="115"/>
      <c r="AI191" s="115"/>
      <c r="AJ191" s="115"/>
      <c r="AK191" s="115"/>
      <c r="AL191" s="115"/>
      <c r="AM191" s="115"/>
      <c r="AN191" s="115"/>
      <c r="AO191" s="115"/>
      <c r="AP191" s="107"/>
      <c r="AQ191" s="62">
        <f>SUBTOTAL(9,AQ189:AQ190)</f>
        <v>0</v>
      </c>
      <c r="AR191" s="115"/>
      <c r="AS191" s="115"/>
      <c r="AT191" s="115"/>
      <c r="AU191" s="115"/>
      <c r="AV191" s="115"/>
      <c r="AW191" s="115"/>
      <c r="AX191" s="115"/>
      <c r="AY191" s="115"/>
      <c r="AZ191" s="115"/>
      <c r="BA191" s="115"/>
      <c r="BB191" s="62">
        <f>SUBTOTAL(9,BB189:BB190)</f>
        <v>0</v>
      </c>
      <c r="BC191" s="217"/>
      <c r="BD191" s="28">
        <f>SUBTOTAL(9,BD189:BD190)</f>
        <v>464</v>
      </c>
      <c r="BE191" s="82"/>
      <c r="BF191" s="11"/>
    </row>
    <row r="192" spans="1:58" s="363" customFormat="1" ht="15.75" thickTop="1" thickBot="1">
      <c r="A192" s="400" t="s">
        <v>95</v>
      </c>
      <c r="B192" s="400"/>
      <c r="C192" s="401"/>
      <c r="D192" s="401"/>
      <c r="E192" s="402"/>
      <c r="F192" s="403">
        <f t="shared" ref="F192:P192" si="49">SUM(F11:F181)</f>
        <v>561.5</v>
      </c>
      <c r="G192" s="403">
        <f t="shared" si="49"/>
        <v>0</v>
      </c>
      <c r="H192" s="403">
        <f t="shared" si="49"/>
        <v>0</v>
      </c>
      <c r="I192" s="403">
        <f t="shared" si="49"/>
        <v>0</v>
      </c>
      <c r="J192" s="403">
        <f t="shared" si="49"/>
        <v>0</v>
      </c>
      <c r="K192" s="403">
        <f t="shared" si="49"/>
        <v>0</v>
      </c>
      <c r="L192" s="403">
        <f t="shared" si="49"/>
        <v>0</v>
      </c>
      <c r="M192" s="403">
        <f t="shared" si="49"/>
        <v>0</v>
      </c>
      <c r="N192" s="403">
        <f t="shared" si="49"/>
        <v>0</v>
      </c>
      <c r="O192" s="404">
        <f t="shared" si="49"/>
        <v>0</v>
      </c>
      <c r="P192" s="403">
        <f t="shared" si="49"/>
        <v>0</v>
      </c>
      <c r="Q192" s="377">
        <f>SUBTOTAL(9,Q11:Q183)</f>
        <v>561.5</v>
      </c>
      <c r="R192" s="403">
        <f t="shared" ref="R192:AB192" si="50">SUM(R11:R181)</f>
        <v>0</v>
      </c>
      <c r="S192" s="403">
        <f t="shared" si="50"/>
        <v>0</v>
      </c>
      <c r="T192" s="403">
        <f t="shared" si="50"/>
        <v>0</v>
      </c>
      <c r="U192" s="403">
        <f t="shared" si="50"/>
        <v>0</v>
      </c>
      <c r="V192" s="403">
        <f t="shared" si="50"/>
        <v>0</v>
      </c>
      <c r="W192" s="403">
        <f t="shared" si="50"/>
        <v>0</v>
      </c>
      <c r="X192" s="404">
        <f t="shared" si="50"/>
        <v>0</v>
      </c>
      <c r="Y192" s="403">
        <f t="shared" si="50"/>
        <v>0</v>
      </c>
      <c r="Z192" s="403">
        <f t="shared" si="50"/>
        <v>0</v>
      </c>
      <c r="AA192" s="403">
        <f t="shared" si="50"/>
        <v>0</v>
      </c>
      <c r="AB192" s="403">
        <f t="shared" si="50"/>
        <v>0</v>
      </c>
      <c r="AC192" s="377">
        <f>SUBTOTAL(9,AC11:AC183)</f>
        <v>0</v>
      </c>
      <c r="AD192" s="403">
        <f t="shared" ref="AD192:AP192" si="51">SUM(AD11:AD181)</f>
        <v>0</v>
      </c>
      <c r="AE192" s="404">
        <f t="shared" si="51"/>
        <v>0</v>
      </c>
      <c r="AF192" s="403">
        <f t="shared" si="51"/>
        <v>0</v>
      </c>
      <c r="AG192" s="403">
        <f t="shared" si="51"/>
        <v>0</v>
      </c>
      <c r="AH192" s="403">
        <f t="shared" si="51"/>
        <v>0</v>
      </c>
      <c r="AI192" s="403">
        <f t="shared" si="51"/>
        <v>0</v>
      </c>
      <c r="AJ192" s="403">
        <f t="shared" si="51"/>
        <v>0</v>
      </c>
      <c r="AK192" s="403">
        <f t="shared" si="51"/>
        <v>0</v>
      </c>
      <c r="AL192" s="403">
        <f t="shared" si="51"/>
        <v>0</v>
      </c>
      <c r="AM192" s="403">
        <f t="shared" si="51"/>
        <v>0</v>
      </c>
      <c r="AN192" s="403">
        <f t="shared" si="51"/>
        <v>0</v>
      </c>
      <c r="AO192" s="403">
        <f t="shared" si="51"/>
        <v>0</v>
      </c>
      <c r="AP192" s="404">
        <f t="shared" si="51"/>
        <v>0</v>
      </c>
      <c r="AQ192" s="377">
        <f>SUBTOTAL(9,AQ11:AQ183)</f>
        <v>0</v>
      </c>
      <c r="AR192" s="403">
        <f t="shared" ref="AR192:BA192" si="52">SUM(AR11:AR181)</f>
        <v>0</v>
      </c>
      <c r="AS192" s="403">
        <f t="shared" si="52"/>
        <v>0</v>
      </c>
      <c r="AT192" s="403">
        <f t="shared" si="52"/>
        <v>0</v>
      </c>
      <c r="AU192" s="403">
        <f t="shared" si="52"/>
        <v>0</v>
      </c>
      <c r="AV192" s="403">
        <f t="shared" si="52"/>
        <v>0</v>
      </c>
      <c r="AW192" s="403">
        <f t="shared" si="52"/>
        <v>0</v>
      </c>
      <c r="AX192" s="403">
        <f t="shared" si="52"/>
        <v>0</v>
      </c>
      <c r="AY192" s="403">
        <f t="shared" si="52"/>
        <v>0</v>
      </c>
      <c r="AZ192" s="403">
        <f t="shared" si="52"/>
        <v>0</v>
      </c>
      <c r="BA192" s="403">
        <f t="shared" si="52"/>
        <v>0</v>
      </c>
      <c r="BB192" s="377">
        <f>SUBTOTAL(9,BB11:BB183)</f>
        <v>0</v>
      </c>
      <c r="BC192" s="218">
        <f>SUBTOTAL(9,BC10:BC181)</f>
        <v>0</v>
      </c>
      <c r="BD192" s="197">
        <f>BD156+BD162+BD166+BD173+BD177</f>
        <v>561.5</v>
      </c>
      <c r="BE192" s="229"/>
      <c r="BF192" s="381"/>
    </row>
    <row r="193" spans="1:58" ht="15.75" thickTop="1" thickBot="1">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64"/>
      <c r="BB193" s="64"/>
      <c r="BC193" s="198"/>
      <c r="BD193" s="65"/>
      <c r="BE193" s="83"/>
      <c r="BF193" s="32"/>
    </row>
    <row r="194" spans="1:58" ht="13.5" thickTop="1">
      <c r="A194" s="22" t="s">
        <v>96</v>
      </c>
      <c r="B194" s="22"/>
      <c r="C194" s="74" t="s">
        <v>97</v>
      </c>
      <c r="D194" s="23"/>
      <c r="E194" s="23"/>
      <c r="F194" s="66"/>
      <c r="G194" s="67"/>
      <c r="H194" s="67"/>
      <c r="I194" s="67"/>
      <c r="J194" s="67"/>
      <c r="K194" s="67"/>
      <c r="L194" s="67"/>
      <c r="M194" s="67"/>
      <c r="N194" s="67"/>
      <c r="O194" s="68"/>
      <c r="P194" s="67"/>
      <c r="Q194" s="63"/>
      <c r="R194" s="59"/>
      <c r="S194" s="59"/>
      <c r="T194" s="59"/>
      <c r="U194" s="59"/>
      <c r="V194" s="59"/>
      <c r="W194" s="59"/>
      <c r="X194" s="68"/>
      <c r="Y194" s="59"/>
      <c r="Z194" s="59"/>
      <c r="AA194" s="59"/>
      <c r="AB194" s="59"/>
      <c r="AC194" s="63"/>
      <c r="AD194" s="59"/>
      <c r="AE194" s="68"/>
      <c r="AF194" s="59"/>
      <c r="AG194" s="59"/>
      <c r="AH194" s="59"/>
      <c r="AI194" s="59"/>
      <c r="AJ194" s="59"/>
      <c r="AK194" s="59"/>
      <c r="AL194" s="59"/>
      <c r="AM194" s="59"/>
      <c r="AN194" s="59"/>
      <c r="AO194" s="59"/>
      <c r="AP194" s="68"/>
      <c r="AQ194" s="63"/>
      <c r="AR194" s="59"/>
      <c r="AS194" s="59"/>
      <c r="AT194" s="59"/>
      <c r="AU194" s="59"/>
      <c r="AV194" s="59"/>
      <c r="AW194" s="59"/>
      <c r="AX194" s="59"/>
      <c r="AY194" s="59"/>
      <c r="AZ194" s="59"/>
      <c r="BA194" s="59"/>
      <c r="BB194" s="63"/>
      <c r="BC194" s="208"/>
      <c r="BD194" s="9" t="s">
        <v>8</v>
      </c>
      <c r="BE194" s="78"/>
    </row>
    <row r="195" spans="1:58">
      <c r="A195" s="76" t="s">
        <v>98</v>
      </c>
      <c r="B195" s="76"/>
      <c r="C195" s="358"/>
      <c r="D195" s="3"/>
      <c r="E195" s="7"/>
      <c r="F195" s="55"/>
      <c r="G195" s="56"/>
      <c r="H195" s="56"/>
      <c r="I195" s="56"/>
      <c r="J195" s="56"/>
      <c r="K195" s="56"/>
      <c r="L195" s="56"/>
      <c r="M195" s="56"/>
      <c r="N195" s="56"/>
      <c r="O195" s="57"/>
      <c r="P195" s="56"/>
      <c r="Q195" s="61"/>
      <c r="R195" s="56"/>
      <c r="S195" s="56"/>
      <c r="T195" s="56"/>
      <c r="U195" s="56"/>
      <c r="V195" s="56"/>
      <c r="W195" s="56"/>
      <c r="X195" s="57"/>
      <c r="Y195" s="56"/>
      <c r="Z195" s="56"/>
      <c r="AA195" s="56"/>
      <c r="AB195" s="56"/>
      <c r="AC195" s="61"/>
      <c r="AD195" s="56"/>
      <c r="AE195" s="57"/>
      <c r="AF195" s="56"/>
      <c r="AG195" s="56"/>
      <c r="AH195" s="56"/>
      <c r="AI195" s="56"/>
      <c r="AJ195" s="56"/>
      <c r="AK195" s="56"/>
      <c r="AL195" s="56"/>
      <c r="AM195" s="56"/>
      <c r="AN195" s="56"/>
      <c r="AO195" s="56"/>
      <c r="AP195" s="57"/>
      <c r="AQ195" s="61"/>
      <c r="AR195" s="56"/>
      <c r="AS195" s="56"/>
      <c r="AT195" s="56"/>
      <c r="AU195" s="56"/>
      <c r="AV195" s="56"/>
      <c r="AW195" s="56"/>
      <c r="AX195" s="56"/>
      <c r="AY195" s="56"/>
      <c r="AZ195" s="56"/>
      <c r="BA195" s="56"/>
      <c r="BB195" s="61"/>
      <c r="BC195" s="210"/>
      <c r="BD195" s="8"/>
      <c r="BE195" s="77"/>
      <c r="BF195" s="73">
        <f>C4</f>
        <v>0</v>
      </c>
    </row>
    <row r="196" spans="1:58">
      <c r="A196" s="76" t="s">
        <v>99</v>
      </c>
      <c r="B196" s="76"/>
      <c r="C196" s="358"/>
      <c r="D196" s="3"/>
      <c r="E196" s="7"/>
      <c r="F196" s="55"/>
      <c r="G196" s="56"/>
      <c r="H196" s="56"/>
      <c r="I196" s="56"/>
      <c r="J196" s="56"/>
      <c r="K196" s="56"/>
      <c r="L196" s="56"/>
      <c r="M196" s="56"/>
      <c r="N196" s="56"/>
      <c r="O196" s="57"/>
      <c r="P196" s="56"/>
      <c r="Q196" s="61"/>
      <c r="R196" s="56"/>
      <c r="S196" s="56"/>
      <c r="T196" s="56"/>
      <c r="U196" s="56"/>
      <c r="V196" s="56"/>
      <c r="W196" s="56"/>
      <c r="X196" s="57"/>
      <c r="Y196" s="56"/>
      <c r="Z196" s="56"/>
      <c r="AA196" s="56"/>
      <c r="AB196" s="56"/>
      <c r="AC196" s="61"/>
      <c r="AD196" s="56"/>
      <c r="AE196" s="57"/>
      <c r="AF196" s="56"/>
      <c r="AG196" s="56"/>
      <c r="AH196" s="56"/>
      <c r="AI196" s="56"/>
      <c r="AJ196" s="56"/>
      <c r="AK196" s="56"/>
      <c r="AL196" s="56"/>
      <c r="AM196" s="56"/>
      <c r="AN196" s="56"/>
      <c r="AO196" s="56"/>
      <c r="AP196" s="57"/>
      <c r="AQ196" s="61"/>
      <c r="AR196" s="75"/>
      <c r="AS196" s="75"/>
      <c r="AT196" s="75"/>
      <c r="AU196" s="75"/>
      <c r="AV196" s="75"/>
      <c r="AW196" s="75"/>
      <c r="AX196" s="75"/>
      <c r="AY196" s="75"/>
      <c r="AZ196" s="75"/>
      <c r="BA196" s="75"/>
      <c r="BB196" s="61"/>
      <c r="BC196" s="210"/>
      <c r="BD196" s="8"/>
      <c r="BE196" s="77"/>
      <c r="BF196" s="73">
        <f>C4</f>
        <v>0</v>
      </c>
    </row>
    <row r="197" spans="1:58">
      <c r="A197" s="6" t="s">
        <v>54</v>
      </c>
      <c r="B197" s="6"/>
      <c r="C197" s="3"/>
      <c r="D197" s="3"/>
      <c r="E197" s="7"/>
      <c r="F197" s="55"/>
      <c r="G197" s="56"/>
      <c r="H197" s="56"/>
      <c r="I197" s="56"/>
      <c r="J197" s="56"/>
      <c r="K197" s="56"/>
      <c r="L197" s="56"/>
      <c r="M197" s="56"/>
      <c r="N197" s="56"/>
      <c r="O197" s="57"/>
      <c r="P197" s="56"/>
      <c r="Q197" s="61"/>
      <c r="R197" s="56"/>
      <c r="S197" s="56"/>
      <c r="T197" s="56"/>
      <c r="U197" s="56"/>
      <c r="V197" s="56"/>
      <c r="W197" s="56"/>
      <c r="X197" s="57"/>
      <c r="Y197" s="56"/>
      <c r="Z197" s="56"/>
      <c r="AA197" s="56"/>
      <c r="AB197" s="56"/>
      <c r="AC197" s="61"/>
      <c r="AD197" s="56"/>
      <c r="AE197" s="57"/>
      <c r="AF197" s="56"/>
      <c r="AG197" s="56"/>
      <c r="AH197" s="56"/>
      <c r="AI197" s="56"/>
      <c r="AJ197" s="56"/>
      <c r="AK197" s="56"/>
      <c r="AL197" s="56"/>
      <c r="AM197" s="56"/>
      <c r="AN197" s="56"/>
      <c r="AO197" s="56"/>
      <c r="AP197" s="57"/>
      <c r="AQ197" s="61"/>
      <c r="AR197" s="56"/>
      <c r="AS197" s="56"/>
      <c r="AT197" s="56"/>
      <c r="AU197" s="56"/>
      <c r="AV197" s="56"/>
      <c r="AW197" s="56"/>
      <c r="AX197" s="56"/>
      <c r="AY197" s="56"/>
      <c r="AZ197" s="56"/>
      <c r="BA197" s="56"/>
      <c r="BB197" s="61"/>
      <c r="BC197" s="210"/>
      <c r="BD197" s="8"/>
      <c r="BE197" s="77"/>
      <c r="BF197" s="73">
        <f>C4</f>
        <v>0</v>
      </c>
    </row>
    <row r="198" spans="1:58" ht="15" thickBot="1">
      <c r="A198" s="24"/>
      <c r="B198" s="24"/>
      <c r="C198" s="25"/>
      <c r="D198" s="25"/>
      <c r="E198" s="26"/>
      <c r="F198" s="69"/>
      <c r="G198" s="70"/>
      <c r="H198" s="70"/>
      <c r="I198" s="70"/>
      <c r="J198" s="70"/>
      <c r="K198" s="70"/>
      <c r="L198" s="70"/>
      <c r="M198" s="70"/>
      <c r="N198" s="70"/>
      <c r="O198" s="58"/>
      <c r="P198" s="70"/>
      <c r="Q198" s="62"/>
      <c r="R198" s="70"/>
      <c r="S198" s="70"/>
      <c r="T198" s="70"/>
      <c r="U198" s="70"/>
      <c r="V198" s="70"/>
      <c r="W198" s="70"/>
      <c r="X198" s="58"/>
      <c r="Y198" s="70"/>
      <c r="Z198" s="70"/>
      <c r="AA198" s="70"/>
      <c r="AB198" s="70"/>
      <c r="AC198" s="62"/>
      <c r="AD198" s="70"/>
      <c r="AE198" s="58"/>
      <c r="AF198" s="70"/>
      <c r="AG198" s="70"/>
      <c r="AH198" s="70"/>
      <c r="AI198" s="70"/>
      <c r="AJ198" s="70"/>
      <c r="AK198" s="70"/>
      <c r="AL198" s="70"/>
      <c r="AM198" s="70"/>
      <c r="AN198" s="70"/>
      <c r="AO198" s="70"/>
      <c r="AP198" s="58"/>
      <c r="AQ198" s="62"/>
      <c r="AR198" s="70"/>
      <c r="AS198" s="70"/>
      <c r="AT198" s="70"/>
      <c r="AU198" s="70"/>
      <c r="AV198" s="70"/>
      <c r="AW198" s="70"/>
      <c r="AX198" s="70"/>
      <c r="AY198" s="70"/>
      <c r="AZ198" s="70"/>
      <c r="BA198" s="70"/>
      <c r="BB198" s="62"/>
      <c r="BC198" s="219"/>
      <c r="BD198" s="27"/>
      <c r="BE198" s="84"/>
      <c r="BF198" s="11"/>
    </row>
    <row r="199" spans="1:58" ht="15" thickTop="1"/>
    <row r="200" spans="1:58">
      <c r="BF200" s="12"/>
    </row>
    <row r="201" spans="1:58">
      <c r="A201" s="1"/>
      <c r="B201" s="1"/>
    </row>
    <row r="202" spans="1:58">
      <c r="D202" s="71"/>
      <c r="E202" s="71"/>
      <c r="F202" s="72"/>
      <c r="G202" s="72"/>
      <c r="H202" s="72"/>
      <c r="I202" s="72"/>
    </row>
    <row r="203" spans="1:58">
      <c r="A203" s="1"/>
      <c r="B203" s="1"/>
    </row>
    <row r="204" spans="1:58">
      <c r="A204" s="1"/>
      <c r="B204" s="1"/>
    </row>
  </sheetData>
  <sheetProtection algorithmName="SHA-512" hashValue="TVUsSW/ek0rynUG8UgktCdmoDBYYyq1kewHSY/5xt3EnI4sgzh7ckXM8FiwW5T8fSy0/V+jBu0uxmv6BvWeTjA==" saltValue="car3LV0nPsgh1cBBgOwUpw==" spinCount="100000" sheet="1" objects="1" scenarios="1" formatColumns="0" formatRows="0" insertRows="0"/>
  <autoFilter ref="BD8:BD190"/>
  <mergeCells count="76">
    <mergeCell ref="J1:J7"/>
    <mergeCell ref="C2:E2"/>
    <mergeCell ref="C3:E3"/>
    <mergeCell ref="C4:E4"/>
    <mergeCell ref="C5:C9"/>
    <mergeCell ref="C1:E1"/>
    <mergeCell ref="F1:F7"/>
    <mergeCell ref="G1:G7"/>
    <mergeCell ref="H1:H7"/>
    <mergeCell ref="I1:I7"/>
    <mergeCell ref="V1:V7"/>
    <mergeCell ref="K1:K7"/>
    <mergeCell ref="L1:L7"/>
    <mergeCell ref="M1:M7"/>
    <mergeCell ref="N1:N7"/>
    <mergeCell ref="O1:O7"/>
    <mergeCell ref="P1:P7"/>
    <mergeCell ref="AH1:AH7"/>
    <mergeCell ref="W1:W7"/>
    <mergeCell ref="X1:X7"/>
    <mergeCell ref="Y1:Y7"/>
    <mergeCell ref="Z1:Z7"/>
    <mergeCell ref="AA1:AA7"/>
    <mergeCell ref="AB1:AB7"/>
    <mergeCell ref="AC1:AC7"/>
    <mergeCell ref="AD1:AD7"/>
    <mergeCell ref="AE1:AE7"/>
    <mergeCell ref="AF1:AF7"/>
    <mergeCell ref="AG1:AG7"/>
    <mergeCell ref="AT1:AT7"/>
    <mergeCell ref="AI1:AI7"/>
    <mergeCell ref="AJ1:AJ7"/>
    <mergeCell ref="AK1:AK7"/>
    <mergeCell ref="AL1:AL7"/>
    <mergeCell ref="AM1:AM7"/>
    <mergeCell ref="AN1:AN7"/>
    <mergeCell ref="AO1:AO7"/>
    <mergeCell ref="AP1:AP7"/>
    <mergeCell ref="AQ1:AQ7"/>
    <mergeCell ref="AR1:AR7"/>
    <mergeCell ref="AS1:AS7"/>
    <mergeCell ref="BF1:BF7"/>
    <mergeCell ref="AU1:AU7"/>
    <mergeCell ref="AV1:AV7"/>
    <mergeCell ref="AW1:AW7"/>
    <mergeCell ref="AX1:AX7"/>
    <mergeCell ref="AY1:AY7"/>
    <mergeCell ref="AZ1:AZ7"/>
    <mergeCell ref="BA1:BA7"/>
    <mergeCell ref="BB1:BB7"/>
    <mergeCell ref="BC1:BC7"/>
    <mergeCell ref="BD1:BD7"/>
    <mergeCell ref="BE1:BE7"/>
    <mergeCell ref="A188:E188"/>
    <mergeCell ref="L8:O8"/>
    <mergeCell ref="R8:U8"/>
    <mergeCell ref="V8:X8"/>
    <mergeCell ref="Y8:AB8"/>
    <mergeCell ref="D5:D9"/>
    <mergeCell ref="E5:E9"/>
    <mergeCell ref="A8:A9"/>
    <mergeCell ref="B8:B9"/>
    <mergeCell ref="F8:G8"/>
    <mergeCell ref="H8:K8"/>
    <mergeCell ref="Q1:Q7"/>
    <mergeCell ref="R1:R7"/>
    <mergeCell ref="S1:S7"/>
    <mergeCell ref="T1:T7"/>
    <mergeCell ref="U1:U7"/>
    <mergeCell ref="AN8:AP8"/>
    <mergeCell ref="AR8:AU8"/>
    <mergeCell ref="AV8:AY8"/>
    <mergeCell ref="AZ8:BA8"/>
    <mergeCell ref="A184:E184"/>
    <mergeCell ref="AD8:AH8"/>
    <mergeCell ref="AI8:AM8"/>
  </mergeCells>
  <conditionalFormatting sqref="BD16">
    <cfRule type="cellIs" dxfId="57" priority="81" stopIfTrue="1" operator="lessThan">
      <formula>$BE$16</formula>
    </cfRule>
    <cfRule type="cellIs" dxfId="56" priority="82" stopIfTrue="1" operator="greaterThanOrEqual">
      <formula>$BE$16</formula>
    </cfRule>
  </conditionalFormatting>
  <conditionalFormatting sqref="BD23">
    <cfRule type="cellIs" dxfId="55" priority="79" stopIfTrue="1" operator="lessThan">
      <formula>$BE$23</formula>
    </cfRule>
    <cfRule type="cellIs" dxfId="54" priority="80" stopIfTrue="1" operator="greaterThanOrEqual">
      <formula>$BE$23</formula>
    </cfRule>
  </conditionalFormatting>
  <conditionalFormatting sqref="BD30">
    <cfRule type="cellIs" dxfId="53" priority="77" stopIfTrue="1" operator="lessThan">
      <formula>$BE$30</formula>
    </cfRule>
    <cfRule type="cellIs" dxfId="52" priority="78" stopIfTrue="1" operator="greaterThanOrEqual">
      <formula>$BE$30</formula>
    </cfRule>
  </conditionalFormatting>
  <conditionalFormatting sqref="BD37">
    <cfRule type="cellIs" dxfId="51" priority="75" stopIfTrue="1" operator="lessThan">
      <formula>$BE$37</formula>
    </cfRule>
    <cfRule type="cellIs" dxfId="50" priority="76" stopIfTrue="1" operator="greaterThanOrEqual">
      <formula>$BE$37</formula>
    </cfRule>
  </conditionalFormatting>
  <conditionalFormatting sqref="BD155">
    <cfRule type="cellIs" dxfId="49" priority="71" stopIfTrue="1" operator="lessThan">
      <formula>$BE$155</formula>
    </cfRule>
    <cfRule type="cellIs" dxfId="48" priority="72" stopIfTrue="1" operator="greaterThanOrEqual">
      <formula>$BE$155</formula>
    </cfRule>
  </conditionalFormatting>
  <conditionalFormatting sqref="BD156">
    <cfRule type="cellIs" dxfId="47" priority="67" stopIfTrue="1" operator="lessThan">
      <formula>$BE$156</formula>
    </cfRule>
    <cfRule type="cellIs" dxfId="46" priority="68" stopIfTrue="1" operator="greaterThanOrEqual">
      <formula>$BE$156</formula>
    </cfRule>
  </conditionalFormatting>
  <conditionalFormatting sqref="BD162">
    <cfRule type="cellIs" dxfId="45" priority="63" stopIfTrue="1" operator="lessThan">
      <formula>$BE$162</formula>
    </cfRule>
    <cfRule type="cellIs" dxfId="44" priority="64" stopIfTrue="1" operator="greaterThanOrEqual">
      <formula>$BE$162</formula>
    </cfRule>
  </conditionalFormatting>
  <conditionalFormatting sqref="BD173">
    <cfRule type="cellIs" dxfId="43" priority="61" stopIfTrue="1" operator="lessThan">
      <formula>$BE$173</formula>
    </cfRule>
    <cfRule type="cellIs" dxfId="42" priority="62" stopIfTrue="1" operator="greaterThanOrEqual">
      <formula>$BE$173</formula>
    </cfRule>
  </conditionalFormatting>
  <conditionalFormatting sqref="BD177">
    <cfRule type="cellIs" dxfId="41" priority="59" stopIfTrue="1" operator="lessThan">
      <formula>$BE$177</formula>
    </cfRule>
    <cfRule type="cellIs" dxfId="40" priority="60" stopIfTrue="1" operator="greaterThanOrEqual">
      <formula>$BE$177</formula>
    </cfRule>
  </conditionalFormatting>
  <conditionalFormatting sqref="BD189">
    <cfRule type="cellIs" dxfId="39" priority="57" stopIfTrue="1" operator="lessThan">
      <formula>$BE$189</formula>
    </cfRule>
    <cfRule type="cellIs" dxfId="38" priority="58" stopIfTrue="1" operator="greaterThanOrEqual">
      <formula>$BE$189</formula>
    </cfRule>
  </conditionalFormatting>
  <conditionalFormatting sqref="BD190">
    <cfRule type="cellIs" dxfId="37" priority="55" stopIfTrue="1" operator="lessThan">
      <formula>$BE$190</formula>
    </cfRule>
    <cfRule type="cellIs" dxfId="36" priority="56" stopIfTrue="1" operator="greaterThanOrEqual">
      <formula>$BE$190</formula>
    </cfRule>
  </conditionalFormatting>
  <conditionalFormatting sqref="BD166">
    <cfRule type="cellIs" dxfId="35" priority="49" stopIfTrue="1" operator="lessThan">
      <formula>$BE$166</formula>
    </cfRule>
    <cfRule type="cellIs" dxfId="34" priority="50" stopIfTrue="1" operator="greaterThanOrEqual">
      <formula>$BE$166</formula>
    </cfRule>
  </conditionalFormatting>
  <conditionalFormatting sqref="BD86">
    <cfRule type="cellIs" dxfId="33" priority="47" stopIfTrue="1" operator="lessThan">
      <formula>$BE$86</formula>
    </cfRule>
    <cfRule type="cellIs" dxfId="32" priority="48" stopIfTrue="1" operator="greaterThanOrEqual">
      <formula>$BE$86</formula>
    </cfRule>
  </conditionalFormatting>
  <conditionalFormatting sqref="BD93">
    <cfRule type="cellIs" dxfId="31" priority="45" stopIfTrue="1" operator="lessThan">
      <formula>$BE$93</formula>
    </cfRule>
    <cfRule type="cellIs" dxfId="30" priority="46" stopIfTrue="1" operator="greaterThanOrEqual">
      <formula>$BE$93</formula>
    </cfRule>
  </conditionalFormatting>
  <conditionalFormatting sqref="BD100">
    <cfRule type="cellIs" dxfId="29" priority="43" stopIfTrue="1" operator="lessThan">
      <formula>$BE$100</formula>
    </cfRule>
    <cfRule type="cellIs" dxfId="28" priority="44" stopIfTrue="1" operator="greaterThanOrEqual">
      <formula>$BE$100</formula>
    </cfRule>
  </conditionalFormatting>
  <conditionalFormatting sqref="BD107">
    <cfRule type="cellIs" dxfId="27" priority="41" stopIfTrue="1" operator="lessThan">
      <formula>$BE$107</formula>
    </cfRule>
    <cfRule type="cellIs" dxfId="26" priority="42" stopIfTrue="1" operator="greaterThanOrEqual">
      <formula>$BE$107</formula>
    </cfRule>
  </conditionalFormatting>
  <conditionalFormatting sqref="BD44">
    <cfRule type="cellIs" dxfId="25" priority="25" stopIfTrue="1" operator="lessThan">
      <formula>$BE$37</formula>
    </cfRule>
    <cfRule type="cellIs" dxfId="24" priority="26" stopIfTrue="1" operator="greaterThanOrEqual">
      <formula>$BE$37</formula>
    </cfRule>
  </conditionalFormatting>
  <conditionalFormatting sqref="BD51">
    <cfRule type="cellIs" dxfId="23" priority="23" stopIfTrue="1" operator="lessThan">
      <formula>$BE$37</formula>
    </cfRule>
    <cfRule type="cellIs" dxfId="22" priority="24" stopIfTrue="1" operator="greaterThanOrEqual">
      <formula>$BE$37</formula>
    </cfRule>
  </conditionalFormatting>
  <conditionalFormatting sqref="BD58">
    <cfRule type="cellIs" dxfId="21" priority="21" stopIfTrue="1" operator="lessThan">
      <formula>$BE$37</formula>
    </cfRule>
    <cfRule type="cellIs" dxfId="20" priority="22" stopIfTrue="1" operator="greaterThanOrEqual">
      <formula>$BE$37</formula>
    </cfRule>
  </conditionalFormatting>
  <conditionalFormatting sqref="BD65">
    <cfRule type="cellIs" dxfId="19" priority="19" stopIfTrue="1" operator="lessThan">
      <formula>$BE$37</formula>
    </cfRule>
    <cfRule type="cellIs" dxfId="18" priority="20" stopIfTrue="1" operator="greaterThanOrEqual">
      <formula>$BE$37</formula>
    </cfRule>
  </conditionalFormatting>
  <conditionalFormatting sqref="BD72">
    <cfRule type="cellIs" dxfId="17" priority="17" stopIfTrue="1" operator="lessThan">
      <formula>$BE$37</formula>
    </cfRule>
    <cfRule type="cellIs" dxfId="16" priority="18" stopIfTrue="1" operator="greaterThanOrEqual">
      <formula>$BE$37</formula>
    </cfRule>
  </conditionalFormatting>
  <conditionalFormatting sqref="BD79">
    <cfRule type="cellIs" dxfId="15" priority="15" stopIfTrue="1" operator="lessThan">
      <formula>$BE$37</formula>
    </cfRule>
    <cfRule type="cellIs" dxfId="14" priority="16" stopIfTrue="1" operator="greaterThanOrEqual">
      <formula>$BE$37</formula>
    </cfRule>
  </conditionalFormatting>
  <conditionalFormatting sqref="BD114">
    <cfRule type="cellIs" dxfId="13" priority="13" stopIfTrue="1" operator="lessThan">
      <formula>$BE$107</formula>
    </cfRule>
    <cfRule type="cellIs" dxfId="12" priority="14" stopIfTrue="1" operator="greaterThanOrEqual">
      <formula>$BE$107</formula>
    </cfRule>
  </conditionalFormatting>
  <conditionalFormatting sqref="BD121">
    <cfRule type="cellIs" dxfId="11" priority="11" stopIfTrue="1" operator="lessThan">
      <formula>$BE$107</formula>
    </cfRule>
    <cfRule type="cellIs" dxfId="10" priority="12" stopIfTrue="1" operator="greaterThanOrEqual">
      <formula>$BE$107</formula>
    </cfRule>
  </conditionalFormatting>
  <conditionalFormatting sqref="BD128">
    <cfRule type="cellIs" dxfId="9" priority="9" stopIfTrue="1" operator="lessThan">
      <formula>$BE$107</formula>
    </cfRule>
    <cfRule type="cellIs" dxfId="8" priority="10" stopIfTrue="1" operator="greaterThanOrEqual">
      <formula>$BE$107</formula>
    </cfRule>
  </conditionalFormatting>
  <conditionalFormatting sqref="BD149">
    <cfRule type="cellIs" dxfId="7" priority="7" stopIfTrue="1" operator="lessThan">
      <formula>$BE$107</formula>
    </cfRule>
    <cfRule type="cellIs" dxfId="6" priority="8" stopIfTrue="1" operator="greaterThanOrEqual">
      <formula>$BE$107</formula>
    </cfRule>
  </conditionalFormatting>
  <conditionalFormatting sqref="BD135">
    <cfRule type="cellIs" dxfId="5" priority="3" stopIfTrue="1" operator="lessThan">
      <formula>$BE$107</formula>
    </cfRule>
    <cfRule type="cellIs" dxfId="4" priority="4" stopIfTrue="1" operator="greaterThanOrEqual">
      <formula>$BE$107</formula>
    </cfRule>
  </conditionalFormatting>
  <conditionalFormatting sqref="BD142">
    <cfRule type="cellIs" dxfId="3" priority="1" stopIfTrue="1" operator="lessThan">
      <formula>$BE$107</formula>
    </cfRule>
    <cfRule type="cellIs" dxfId="2" priority="2" stopIfTrue="1" operator="greaterThanOrEqual">
      <formula>$BE$107</formula>
    </cfRule>
  </conditionalFormatting>
  <pageMargins left="0.39370078740157483" right="0.39370078740157483" top="0.59055118110236227" bottom="0.78740157480314965" header="0.51181102362204722" footer="0.51181102362204722"/>
  <pageSetup paperSize="8" scale="80" fitToHeight="0" orientation="landscape" r:id="rId1"/>
  <headerFooter alignWithMargins="0">
    <oddFooter>&amp;C&amp;Z&amp;F</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O269"/>
  <sheetViews>
    <sheetView zoomScaleNormal="100" workbookViewId="0">
      <selection sqref="A1:D1"/>
    </sheetView>
  </sheetViews>
  <sheetFormatPr defaultRowHeight="12.75"/>
  <cols>
    <col min="3" max="3" width="20.5703125" customWidth="1"/>
    <col min="4" max="4" width="38.85546875" bestFit="1" customWidth="1"/>
    <col min="12" max="12" width="53" hidden="1" customWidth="1"/>
    <col min="13" max="13" width="32.42578125" hidden="1" customWidth="1"/>
    <col min="14" max="14" width="18.42578125" hidden="1" customWidth="1"/>
    <col min="15" max="15" width="22.28515625" hidden="1" customWidth="1"/>
  </cols>
  <sheetData>
    <row r="1" spans="1:15" ht="51">
      <c r="A1" s="833" t="s">
        <v>806</v>
      </c>
      <c r="B1" s="834"/>
      <c r="C1" s="834"/>
      <c r="D1" s="834"/>
      <c r="E1" s="552">
        <v>97330</v>
      </c>
      <c r="F1" s="600" t="s">
        <v>321</v>
      </c>
      <c r="G1" s="600" t="s">
        <v>322</v>
      </c>
      <c r="H1" s="600" t="s">
        <v>323</v>
      </c>
      <c r="I1" s="600" t="s">
        <v>11</v>
      </c>
      <c r="J1" s="600" t="s">
        <v>324</v>
      </c>
      <c r="K1" s="600" t="s">
        <v>325</v>
      </c>
      <c r="L1" s="835" t="s">
        <v>326</v>
      </c>
      <c r="M1" s="835" t="s">
        <v>327</v>
      </c>
      <c r="N1" s="835" t="s">
        <v>328</v>
      </c>
      <c r="O1" s="835" t="s">
        <v>329</v>
      </c>
    </row>
    <row r="2" spans="1:15" ht="38.25">
      <c r="A2" s="553" t="s">
        <v>330</v>
      </c>
      <c r="B2" s="553"/>
      <c r="C2" s="553" t="s">
        <v>331</v>
      </c>
      <c r="D2" s="553" t="s">
        <v>801</v>
      </c>
      <c r="E2" s="553"/>
      <c r="F2" s="553"/>
      <c r="G2" s="553"/>
      <c r="H2" s="553"/>
      <c r="I2" s="553"/>
      <c r="J2" s="553"/>
      <c r="K2" s="553"/>
      <c r="L2" s="835"/>
      <c r="M2" s="835"/>
      <c r="N2" s="835"/>
      <c r="O2" s="835"/>
    </row>
    <row r="3" spans="1:15" ht="38.25">
      <c r="A3" s="809" t="s">
        <v>332</v>
      </c>
      <c r="B3" s="828" t="s">
        <v>333</v>
      </c>
      <c r="C3" s="831" t="s">
        <v>334</v>
      </c>
      <c r="D3" s="554" t="s">
        <v>335</v>
      </c>
      <c r="E3" s="555" t="s">
        <v>8</v>
      </c>
      <c r="F3" s="827" t="s">
        <v>8</v>
      </c>
      <c r="G3" s="827"/>
      <c r="H3" s="827"/>
      <c r="I3" s="827" t="s">
        <v>8</v>
      </c>
      <c r="J3" s="827" t="s">
        <v>191</v>
      </c>
      <c r="K3" s="827" t="s">
        <v>191</v>
      </c>
      <c r="L3" s="818"/>
      <c r="M3" s="811" t="s">
        <v>336</v>
      </c>
      <c r="N3" s="818"/>
      <c r="O3" s="818"/>
    </row>
    <row r="4" spans="1:15">
      <c r="A4" s="810"/>
      <c r="B4" s="829"/>
      <c r="C4" s="832"/>
      <c r="D4" s="556" t="s">
        <v>337</v>
      </c>
      <c r="E4" s="304" t="s">
        <v>8</v>
      </c>
      <c r="F4" s="827"/>
      <c r="G4" s="827"/>
      <c r="H4" s="827"/>
      <c r="I4" s="827"/>
      <c r="J4" s="827"/>
      <c r="K4" s="827"/>
      <c r="L4" s="819"/>
      <c r="M4" s="812"/>
      <c r="N4" s="819"/>
      <c r="O4" s="819"/>
    </row>
    <row r="5" spans="1:15" ht="25.5">
      <c r="A5" s="810"/>
      <c r="B5" s="829"/>
      <c r="C5" s="832"/>
      <c r="D5" s="556" t="s">
        <v>338</v>
      </c>
      <c r="E5" s="304" t="s">
        <v>8</v>
      </c>
      <c r="F5" s="827"/>
      <c r="G5" s="827"/>
      <c r="H5" s="827"/>
      <c r="I5" s="827"/>
      <c r="J5" s="827"/>
      <c r="K5" s="827"/>
      <c r="L5" s="819"/>
      <c r="M5" s="812"/>
      <c r="N5" s="819"/>
      <c r="O5" s="819"/>
    </row>
    <row r="6" spans="1:15">
      <c r="A6" s="810"/>
      <c r="B6" s="829"/>
      <c r="C6" s="832"/>
      <c r="D6" s="556" t="s">
        <v>339</v>
      </c>
      <c r="E6" s="555" t="s">
        <v>8</v>
      </c>
      <c r="F6" s="827"/>
      <c r="G6" s="827"/>
      <c r="H6" s="827"/>
      <c r="I6" s="827"/>
      <c r="J6" s="827"/>
      <c r="K6" s="827"/>
      <c r="L6" s="819"/>
      <c r="M6" s="812"/>
      <c r="N6" s="819"/>
      <c r="O6" s="819"/>
    </row>
    <row r="7" spans="1:15">
      <c r="A7" s="810"/>
      <c r="B7" s="829"/>
      <c r="C7" s="832"/>
      <c r="D7" s="556" t="s">
        <v>340</v>
      </c>
      <c r="E7" s="304" t="s">
        <v>8</v>
      </c>
      <c r="F7" s="827"/>
      <c r="G7" s="827"/>
      <c r="H7" s="827"/>
      <c r="I7" s="827"/>
      <c r="J7" s="827"/>
      <c r="K7" s="827"/>
      <c r="L7" s="819"/>
      <c r="M7" s="812"/>
      <c r="N7" s="819"/>
      <c r="O7" s="819"/>
    </row>
    <row r="8" spans="1:15" ht="38.25">
      <c r="A8" s="810"/>
      <c r="B8" s="829"/>
      <c r="C8" s="832"/>
      <c r="D8" s="556" t="s">
        <v>341</v>
      </c>
      <c r="E8" s="304" t="s">
        <v>8</v>
      </c>
      <c r="F8" s="827"/>
      <c r="G8" s="827"/>
      <c r="H8" s="827"/>
      <c r="I8" s="827"/>
      <c r="J8" s="827"/>
      <c r="K8" s="827"/>
      <c r="L8" s="819"/>
      <c r="M8" s="812"/>
      <c r="N8" s="819"/>
      <c r="O8" s="819"/>
    </row>
    <row r="9" spans="1:15">
      <c r="A9" s="810"/>
      <c r="B9" s="829"/>
      <c r="C9" s="832"/>
      <c r="D9" s="556" t="s">
        <v>342</v>
      </c>
      <c r="E9" s="555" t="s">
        <v>8</v>
      </c>
      <c r="F9" s="827"/>
      <c r="G9" s="827"/>
      <c r="H9" s="827"/>
      <c r="I9" s="827"/>
      <c r="J9" s="827"/>
      <c r="K9" s="827"/>
      <c r="L9" s="819"/>
      <c r="M9" s="812"/>
      <c r="N9" s="819"/>
      <c r="O9" s="819"/>
    </row>
    <row r="10" spans="1:15" ht="25.5">
      <c r="A10" s="810"/>
      <c r="B10" s="829"/>
      <c r="C10" s="832"/>
      <c r="D10" s="556" t="s">
        <v>343</v>
      </c>
      <c r="E10" s="304" t="s">
        <v>8</v>
      </c>
      <c r="F10" s="827"/>
      <c r="G10" s="827"/>
      <c r="H10" s="827"/>
      <c r="I10" s="827"/>
      <c r="J10" s="827"/>
      <c r="K10" s="827"/>
      <c r="L10" s="819"/>
      <c r="M10" s="812"/>
      <c r="N10" s="819"/>
      <c r="O10" s="819"/>
    </row>
    <row r="11" spans="1:15">
      <c r="A11" s="810"/>
      <c r="B11" s="829"/>
      <c r="C11" s="832"/>
      <c r="D11" s="556" t="s">
        <v>344</v>
      </c>
      <c r="E11" s="304" t="s">
        <v>8</v>
      </c>
      <c r="F11" s="827"/>
      <c r="G11" s="827"/>
      <c r="H11" s="827"/>
      <c r="I11" s="827"/>
      <c r="J11" s="827"/>
      <c r="K11" s="827"/>
      <c r="L11" s="820"/>
      <c r="M11" s="813"/>
      <c r="N11" s="820"/>
      <c r="O11" s="820"/>
    </row>
    <row r="12" spans="1:15" ht="25.5">
      <c r="A12" s="810"/>
      <c r="B12" s="828" t="s">
        <v>345</v>
      </c>
      <c r="C12" s="831" t="s">
        <v>346</v>
      </c>
      <c r="D12" s="557" t="s">
        <v>347</v>
      </c>
      <c r="E12" s="555" t="s">
        <v>8</v>
      </c>
      <c r="F12" s="827" t="s">
        <v>8</v>
      </c>
      <c r="G12" s="827"/>
      <c r="H12" s="827"/>
      <c r="I12" s="827" t="s">
        <v>8</v>
      </c>
      <c r="J12" s="827" t="s">
        <v>191</v>
      </c>
      <c r="K12" s="827" t="s">
        <v>191</v>
      </c>
      <c r="L12" s="818"/>
      <c r="M12" s="811" t="s">
        <v>348</v>
      </c>
      <c r="N12" s="818"/>
      <c r="O12" s="818"/>
    </row>
    <row r="13" spans="1:15" ht="25.5">
      <c r="A13" s="810"/>
      <c r="B13" s="829"/>
      <c r="C13" s="832"/>
      <c r="D13" s="558" t="s">
        <v>349</v>
      </c>
      <c r="E13" s="304" t="s">
        <v>8</v>
      </c>
      <c r="F13" s="827"/>
      <c r="G13" s="827"/>
      <c r="H13" s="827"/>
      <c r="I13" s="827"/>
      <c r="J13" s="827"/>
      <c r="K13" s="827"/>
      <c r="L13" s="819"/>
      <c r="M13" s="812"/>
      <c r="N13" s="819"/>
      <c r="O13" s="819"/>
    </row>
    <row r="14" spans="1:15" ht="25.5">
      <c r="A14" s="810"/>
      <c r="B14" s="829"/>
      <c r="C14" s="832"/>
      <c r="D14" s="558" t="s">
        <v>350</v>
      </c>
      <c r="E14" s="304" t="s">
        <v>8</v>
      </c>
      <c r="F14" s="827"/>
      <c r="G14" s="827"/>
      <c r="H14" s="827"/>
      <c r="I14" s="827"/>
      <c r="J14" s="827"/>
      <c r="K14" s="827"/>
      <c r="L14" s="819"/>
      <c r="M14" s="812"/>
      <c r="N14" s="819"/>
      <c r="O14" s="819"/>
    </row>
    <row r="15" spans="1:15" ht="38.25">
      <c r="A15" s="810"/>
      <c r="B15" s="829"/>
      <c r="C15" s="832"/>
      <c r="D15" s="559" t="s">
        <v>351</v>
      </c>
      <c r="E15" s="555" t="s">
        <v>8</v>
      </c>
      <c r="F15" s="827"/>
      <c r="G15" s="827"/>
      <c r="H15" s="827"/>
      <c r="I15" s="827"/>
      <c r="J15" s="827"/>
      <c r="K15" s="827"/>
      <c r="L15" s="819"/>
      <c r="M15" s="812"/>
      <c r="N15" s="819"/>
      <c r="O15" s="819"/>
    </row>
    <row r="16" spans="1:15" ht="25.5">
      <c r="A16" s="810"/>
      <c r="B16" s="829"/>
      <c r="C16" s="832"/>
      <c r="D16" s="558" t="s">
        <v>343</v>
      </c>
      <c r="E16" s="304" t="s">
        <v>8</v>
      </c>
      <c r="F16" s="827"/>
      <c r="G16" s="827"/>
      <c r="H16" s="827"/>
      <c r="I16" s="827"/>
      <c r="J16" s="827"/>
      <c r="K16" s="827"/>
      <c r="L16" s="819"/>
      <c r="M16" s="812"/>
      <c r="N16" s="819"/>
      <c r="O16" s="819"/>
    </row>
    <row r="17" spans="1:15">
      <c r="A17" s="810"/>
      <c r="B17" s="829"/>
      <c r="C17" s="832"/>
      <c r="D17" s="558" t="s">
        <v>344</v>
      </c>
      <c r="E17" s="304" t="s">
        <v>8</v>
      </c>
      <c r="F17" s="827"/>
      <c r="G17" s="827"/>
      <c r="H17" s="827"/>
      <c r="I17" s="827"/>
      <c r="J17" s="827"/>
      <c r="K17" s="827"/>
      <c r="L17" s="820"/>
      <c r="M17" s="813"/>
      <c r="N17" s="820"/>
      <c r="O17" s="820"/>
    </row>
    <row r="18" spans="1:15">
      <c r="A18" s="810"/>
      <c r="B18" s="828" t="s">
        <v>352</v>
      </c>
      <c r="C18" s="831" t="s">
        <v>353</v>
      </c>
      <c r="D18" s="560" t="s">
        <v>354</v>
      </c>
      <c r="E18" s="555" t="s">
        <v>8</v>
      </c>
      <c r="F18" s="827" t="s">
        <v>8</v>
      </c>
      <c r="G18" s="827"/>
      <c r="H18" s="827"/>
      <c r="I18" s="827" t="s">
        <v>8</v>
      </c>
      <c r="J18" s="827" t="s">
        <v>191</v>
      </c>
      <c r="K18" s="827" t="s">
        <v>191</v>
      </c>
      <c r="L18" s="818"/>
      <c r="M18" s="811" t="s">
        <v>355</v>
      </c>
      <c r="N18" s="818"/>
      <c r="O18" s="818"/>
    </row>
    <row r="19" spans="1:15" ht="25.5">
      <c r="A19" s="810"/>
      <c r="B19" s="829"/>
      <c r="C19" s="832"/>
      <c r="D19" s="558" t="s">
        <v>356</v>
      </c>
      <c r="E19" s="304" t="s">
        <v>8</v>
      </c>
      <c r="F19" s="827"/>
      <c r="G19" s="827"/>
      <c r="H19" s="827"/>
      <c r="I19" s="827"/>
      <c r="J19" s="827"/>
      <c r="K19" s="827"/>
      <c r="L19" s="819"/>
      <c r="M19" s="812"/>
      <c r="N19" s="819"/>
      <c r="O19" s="819"/>
    </row>
    <row r="20" spans="1:15">
      <c r="A20" s="810"/>
      <c r="B20" s="829"/>
      <c r="C20" s="832"/>
      <c r="D20" s="558" t="s">
        <v>357</v>
      </c>
      <c r="E20" s="304" t="s">
        <v>8</v>
      </c>
      <c r="F20" s="827"/>
      <c r="G20" s="827"/>
      <c r="H20" s="827"/>
      <c r="I20" s="827"/>
      <c r="J20" s="827"/>
      <c r="K20" s="827"/>
      <c r="L20" s="819"/>
      <c r="M20" s="812"/>
      <c r="N20" s="819"/>
      <c r="O20" s="819"/>
    </row>
    <row r="21" spans="1:15" ht="25.5">
      <c r="A21" s="810"/>
      <c r="B21" s="829"/>
      <c r="C21" s="832"/>
      <c r="D21" s="558" t="s">
        <v>358</v>
      </c>
      <c r="E21" s="555" t="s">
        <v>8</v>
      </c>
      <c r="F21" s="827"/>
      <c r="G21" s="827"/>
      <c r="H21" s="827"/>
      <c r="I21" s="827"/>
      <c r="J21" s="827"/>
      <c r="K21" s="827"/>
      <c r="L21" s="820"/>
      <c r="M21" s="813"/>
      <c r="N21" s="820"/>
      <c r="O21" s="820"/>
    </row>
    <row r="22" spans="1:15">
      <c r="A22" s="810"/>
      <c r="B22" s="828" t="s">
        <v>359</v>
      </c>
      <c r="C22" s="831" t="s">
        <v>360</v>
      </c>
      <c r="D22" s="560" t="s">
        <v>361</v>
      </c>
      <c r="E22" s="304" t="s">
        <v>8</v>
      </c>
      <c r="F22" s="827" t="s">
        <v>8</v>
      </c>
      <c r="G22" s="827"/>
      <c r="H22" s="827"/>
      <c r="I22" s="827" t="s">
        <v>8</v>
      </c>
      <c r="J22" s="827" t="s">
        <v>191</v>
      </c>
      <c r="K22" s="827" t="s">
        <v>191</v>
      </c>
      <c r="L22" s="818"/>
      <c r="M22" s="811" t="s">
        <v>362</v>
      </c>
      <c r="N22" s="818"/>
      <c r="O22" s="818"/>
    </row>
    <row r="23" spans="1:15">
      <c r="A23" s="810"/>
      <c r="B23" s="829"/>
      <c r="C23" s="832"/>
      <c r="D23" s="558" t="s">
        <v>337</v>
      </c>
      <c r="E23" s="304" t="s">
        <v>8</v>
      </c>
      <c r="F23" s="827"/>
      <c r="G23" s="827"/>
      <c r="H23" s="827"/>
      <c r="I23" s="827"/>
      <c r="J23" s="827"/>
      <c r="K23" s="827"/>
      <c r="L23" s="819"/>
      <c r="M23" s="812"/>
      <c r="N23" s="819"/>
      <c r="O23" s="819"/>
    </row>
    <row r="24" spans="1:15">
      <c r="A24" s="810"/>
      <c r="B24" s="829"/>
      <c r="C24" s="832"/>
      <c r="D24" s="558" t="s">
        <v>357</v>
      </c>
      <c r="E24" s="555" t="s">
        <v>8</v>
      </c>
      <c r="F24" s="827"/>
      <c r="G24" s="827"/>
      <c r="H24" s="827"/>
      <c r="I24" s="827"/>
      <c r="J24" s="827"/>
      <c r="K24" s="827"/>
      <c r="L24" s="819"/>
      <c r="M24" s="812"/>
      <c r="N24" s="819"/>
      <c r="O24" s="819"/>
    </row>
    <row r="25" spans="1:15" ht="25.5">
      <c r="A25" s="810"/>
      <c r="B25" s="829"/>
      <c r="C25" s="832"/>
      <c r="D25" s="558" t="s">
        <v>363</v>
      </c>
      <c r="E25" s="304" t="s">
        <v>8</v>
      </c>
      <c r="F25" s="827"/>
      <c r="G25" s="827"/>
      <c r="H25" s="827"/>
      <c r="I25" s="827"/>
      <c r="J25" s="827"/>
      <c r="K25" s="827"/>
      <c r="L25" s="819"/>
      <c r="M25" s="812"/>
      <c r="N25" s="819"/>
      <c r="O25" s="819"/>
    </row>
    <row r="26" spans="1:15">
      <c r="A26" s="810"/>
      <c r="B26" s="829"/>
      <c r="C26" s="832"/>
      <c r="D26" s="558" t="s">
        <v>364</v>
      </c>
      <c r="E26" s="304" t="s">
        <v>8</v>
      </c>
      <c r="F26" s="827"/>
      <c r="G26" s="827"/>
      <c r="H26" s="827"/>
      <c r="I26" s="827"/>
      <c r="J26" s="827"/>
      <c r="K26" s="827"/>
      <c r="L26" s="819"/>
      <c r="M26" s="812"/>
      <c r="N26" s="819"/>
      <c r="O26" s="819"/>
    </row>
    <row r="27" spans="1:15" ht="25.5">
      <c r="A27" s="810"/>
      <c r="B27" s="829"/>
      <c r="C27" s="832"/>
      <c r="D27" s="558" t="s">
        <v>365</v>
      </c>
      <c r="E27" s="555" t="s">
        <v>8</v>
      </c>
      <c r="F27" s="827"/>
      <c r="G27" s="827"/>
      <c r="H27" s="827"/>
      <c r="I27" s="827"/>
      <c r="J27" s="827"/>
      <c r="K27" s="827"/>
      <c r="L27" s="819"/>
      <c r="M27" s="812"/>
      <c r="N27" s="819"/>
      <c r="O27" s="819"/>
    </row>
    <row r="28" spans="1:15" ht="25.5">
      <c r="A28" s="810"/>
      <c r="B28" s="829"/>
      <c r="C28" s="832"/>
      <c r="D28" s="558" t="s">
        <v>343</v>
      </c>
      <c r="E28" s="304" t="s">
        <v>8</v>
      </c>
      <c r="F28" s="827"/>
      <c r="G28" s="827"/>
      <c r="H28" s="827"/>
      <c r="I28" s="827"/>
      <c r="J28" s="827"/>
      <c r="K28" s="827"/>
      <c r="L28" s="819"/>
      <c r="M28" s="812"/>
      <c r="N28" s="819"/>
      <c r="O28" s="819"/>
    </row>
    <row r="29" spans="1:15">
      <c r="A29" s="810"/>
      <c r="B29" s="829"/>
      <c r="C29" s="832"/>
      <c r="D29" s="558" t="s">
        <v>344</v>
      </c>
      <c r="E29" s="304" t="s">
        <v>8</v>
      </c>
      <c r="F29" s="827"/>
      <c r="G29" s="827"/>
      <c r="H29" s="827"/>
      <c r="I29" s="827"/>
      <c r="J29" s="827"/>
      <c r="K29" s="827"/>
      <c r="L29" s="820"/>
      <c r="M29" s="813"/>
      <c r="N29" s="820"/>
      <c r="O29" s="820"/>
    </row>
    <row r="30" spans="1:15" ht="38.25">
      <c r="A30" s="810"/>
      <c r="B30" s="828" t="s">
        <v>366</v>
      </c>
      <c r="C30" s="831" t="s">
        <v>367</v>
      </c>
      <c r="D30" s="560" t="s">
        <v>368</v>
      </c>
      <c r="E30" s="555" t="s">
        <v>8</v>
      </c>
      <c r="F30" s="827" t="s">
        <v>8</v>
      </c>
      <c r="G30" s="827"/>
      <c r="H30" s="827"/>
      <c r="I30" s="827" t="s">
        <v>8</v>
      </c>
      <c r="J30" s="827" t="s">
        <v>191</v>
      </c>
      <c r="K30" s="827" t="s">
        <v>191</v>
      </c>
      <c r="L30" s="818"/>
      <c r="M30" s="811" t="s">
        <v>369</v>
      </c>
      <c r="N30" s="818"/>
      <c r="O30" s="818"/>
    </row>
    <row r="31" spans="1:15" ht="25.5">
      <c r="A31" s="810"/>
      <c r="B31" s="829"/>
      <c r="C31" s="832"/>
      <c r="D31" s="558" t="s">
        <v>370</v>
      </c>
      <c r="E31" s="304" t="s">
        <v>8</v>
      </c>
      <c r="F31" s="827"/>
      <c r="G31" s="827"/>
      <c r="H31" s="827"/>
      <c r="I31" s="827"/>
      <c r="J31" s="827"/>
      <c r="K31" s="827"/>
      <c r="L31" s="819"/>
      <c r="M31" s="812"/>
      <c r="N31" s="819"/>
      <c r="O31" s="819"/>
    </row>
    <row r="32" spans="1:15" ht="25.5">
      <c r="A32" s="810"/>
      <c r="B32" s="829"/>
      <c r="C32" s="832"/>
      <c r="D32" s="559" t="s">
        <v>371</v>
      </c>
      <c r="E32" s="304" t="s">
        <v>8</v>
      </c>
      <c r="F32" s="827"/>
      <c r="G32" s="827"/>
      <c r="H32" s="827"/>
      <c r="I32" s="827"/>
      <c r="J32" s="827"/>
      <c r="K32" s="827"/>
      <c r="L32" s="819"/>
      <c r="M32" s="812"/>
      <c r="N32" s="819"/>
      <c r="O32" s="819"/>
    </row>
    <row r="33" spans="1:15" ht="38.25">
      <c r="A33" s="810"/>
      <c r="B33" s="829"/>
      <c r="C33" s="832"/>
      <c r="D33" s="558" t="s">
        <v>372</v>
      </c>
      <c r="E33" s="555" t="s">
        <v>8</v>
      </c>
      <c r="F33" s="827"/>
      <c r="G33" s="827"/>
      <c r="H33" s="827"/>
      <c r="I33" s="827"/>
      <c r="J33" s="827"/>
      <c r="K33" s="827"/>
      <c r="L33" s="819"/>
      <c r="M33" s="812"/>
      <c r="N33" s="819"/>
      <c r="O33" s="819"/>
    </row>
    <row r="34" spans="1:15" ht="25.5">
      <c r="A34" s="810"/>
      <c r="B34" s="829"/>
      <c r="C34" s="832"/>
      <c r="D34" s="558" t="s">
        <v>373</v>
      </c>
      <c r="E34" s="304" t="s">
        <v>8</v>
      </c>
      <c r="F34" s="827"/>
      <c r="G34" s="827"/>
      <c r="H34" s="827"/>
      <c r="I34" s="827"/>
      <c r="J34" s="827"/>
      <c r="K34" s="827"/>
      <c r="L34" s="820"/>
      <c r="M34" s="813"/>
      <c r="N34" s="820"/>
      <c r="O34" s="820"/>
    </row>
    <row r="35" spans="1:15" ht="25.5">
      <c r="A35" s="809" t="s">
        <v>374</v>
      </c>
      <c r="B35" s="828" t="s">
        <v>375</v>
      </c>
      <c r="C35" s="805" t="s">
        <v>376</v>
      </c>
      <c r="D35" s="560" t="s">
        <v>377</v>
      </c>
      <c r="E35" s="304" t="s">
        <v>8</v>
      </c>
      <c r="F35" s="827" t="s">
        <v>8</v>
      </c>
      <c r="G35" s="827"/>
      <c r="H35" s="827"/>
      <c r="I35" s="827" t="s">
        <v>8</v>
      </c>
      <c r="J35" s="827" t="s">
        <v>191</v>
      </c>
      <c r="K35" s="827" t="s">
        <v>191</v>
      </c>
      <c r="L35" s="818"/>
      <c r="M35" s="811" t="s">
        <v>378</v>
      </c>
      <c r="N35" s="818"/>
      <c r="O35" s="818"/>
    </row>
    <row r="36" spans="1:15" ht="38.25">
      <c r="A36" s="810"/>
      <c r="B36" s="829"/>
      <c r="C36" s="830"/>
      <c r="D36" s="561" t="s">
        <v>379</v>
      </c>
      <c r="E36" s="555" t="s">
        <v>8</v>
      </c>
      <c r="F36" s="827"/>
      <c r="G36" s="827"/>
      <c r="H36" s="827"/>
      <c r="I36" s="827"/>
      <c r="J36" s="827"/>
      <c r="K36" s="827"/>
      <c r="L36" s="819"/>
      <c r="M36" s="812"/>
      <c r="N36" s="819"/>
      <c r="O36" s="819"/>
    </row>
    <row r="37" spans="1:15">
      <c r="A37" s="810"/>
      <c r="B37" s="829"/>
      <c r="C37" s="806"/>
      <c r="D37" s="558" t="s">
        <v>380</v>
      </c>
      <c r="E37" s="304" t="s">
        <v>8</v>
      </c>
      <c r="F37" s="827"/>
      <c r="G37" s="827"/>
      <c r="H37" s="827"/>
      <c r="I37" s="827"/>
      <c r="J37" s="827"/>
      <c r="K37" s="827"/>
      <c r="L37" s="819"/>
      <c r="M37" s="812"/>
      <c r="N37" s="819"/>
      <c r="O37" s="819"/>
    </row>
    <row r="38" spans="1:15" ht="25.5">
      <c r="A38" s="810"/>
      <c r="B38" s="829"/>
      <c r="C38" s="806"/>
      <c r="D38" s="558" t="s">
        <v>381</v>
      </c>
      <c r="E38" s="304" t="s">
        <v>8</v>
      </c>
      <c r="F38" s="827"/>
      <c r="G38" s="827"/>
      <c r="H38" s="827"/>
      <c r="I38" s="827"/>
      <c r="J38" s="827"/>
      <c r="K38" s="827"/>
      <c r="L38" s="819"/>
      <c r="M38" s="812"/>
      <c r="N38" s="819"/>
      <c r="O38" s="819"/>
    </row>
    <row r="39" spans="1:15" ht="38.25">
      <c r="A39" s="810"/>
      <c r="B39" s="829"/>
      <c r="C39" s="806"/>
      <c r="D39" s="558" t="s">
        <v>382</v>
      </c>
      <c r="E39" s="555" t="s">
        <v>8</v>
      </c>
      <c r="F39" s="827"/>
      <c r="G39" s="827"/>
      <c r="H39" s="827"/>
      <c r="I39" s="827"/>
      <c r="J39" s="827"/>
      <c r="K39" s="827"/>
      <c r="L39" s="819"/>
      <c r="M39" s="812"/>
      <c r="N39" s="819"/>
      <c r="O39" s="819"/>
    </row>
    <row r="40" spans="1:15" ht="25.5">
      <c r="A40" s="810"/>
      <c r="B40" s="829"/>
      <c r="C40" s="806"/>
      <c r="D40" s="558" t="s">
        <v>383</v>
      </c>
      <c r="E40" s="304" t="s">
        <v>8</v>
      </c>
      <c r="F40" s="827"/>
      <c r="G40" s="827"/>
      <c r="H40" s="827"/>
      <c r="I40" s="827"/>
      <c r="J40" s="827"/>
      <c r="K40" s="827"/>
      <c r="L40" s="820"/>
      <c r="M40" s="813"/>
      <c r="N40" s="820"/>
      <c r="O40" s="820"/>
    </row>
    <row r="41" spans="1:15" ht="25.5">
      <c r="A41" s="810"/>
      <c r="B41" s="562"/>
      <c r="C41" s="805" t="s">
        <v>384</v>
      </c>
      <c r="D41" s="557" t="s">
        <v>385</v>
      </c>
      <c r="E41" s="304" t="s">
        <v>8</v>
      </c>
      <c r="F41" s="827" t="s">
        <v>8</v>
      </c>
      <c r="G41" s="827"/>
      <c r="H41" s="827"/>
      <c r="I41" s="827" t="s">
        <v>8</v>
      </c>
      <c r="J41" s="827" t="s">
        <v>191</v>
      </c>
      <c r="K41" s="827" t="s">
        <v>191</v>
      </c>
      <c r="L41" s="818"/>
      <c r="M41" s="801" t="s">
        <v>386</v>
      </c>
      <c r="N41" s="818"/>
      <c r="O41" s="818"/>
    </row>
    <row r="42" spans="1:15" ht="38.25">
      <c r="A42" s="810"/>
      <c r="B42" s="563"/>
      <c r="C42" s="806"/>
      <c r="D42" s="561" t="s">
        <v>379</v>
      </c>
      <c r="E42" s="555" t="s">
        <v>8</v>
      </c>
      <c r="F42" s="827"/>
      <c r="G42" s="827"/>
      <c r="H42" s="827"/>
      <c r="I42" s="827"/>
      <c r="J42" s="827"/>
      <c r="K42" s="827"/>
      <c r="L42" s="819"/>
      <c r="M42" s="801"/>
      <c r="N42" s="819"/>
      <c r="O42" s="819"/>
    </row>
    <row r="43" spans="1:15" ht="25.5">
      <c r="A43" s="810"/>
      <c r="B43" s="563"/>
      <c r="C43" s="806"/>
      <c r="D43" s="558" t="s">
        <v>387</v>
      </c>
      <c r="E43" s="304" t="s">
        <v>8</v>
      </c>
      <c r="F43" s="827"/>
      <c r="G43" s="827"/>
      <c r="H43" s="827"/>
      <c r="I43" s="827"/>
      <c r="J43" s="827"/>
      <c r="K43" s="827"/>
      <c r="L43" s="819"/>
      <c r="M43" s="801"/>
      <c r="N43" s="819"/>
      <c r="O43" s="819"/>
    </row>
    <row r="44" spans="1:15">
      <c r="A44" s="810"/>
      <c r="B44" s="563"/>
      <c r="C44" s="806"/>
      <c r="D44" s="558" t="s">
        <v>388</v>
      </c>
      <c r="E44" s="304" t="s">
        <v>8</v>
      </c>
      <c r="F44" s="827"/>
      <c r="G44" s="827"/>
      <c r="H44" s="827"/>
      <c r="I44" s="827"/>
      <c r="J44" s="827"/>
      <c r="K44" s="827"/>
      <c r="L44" s="819"/>
      <c r="M44" s="801"/>
      <c r="N44" s="819"/>
      <c r="O44" s="819"/>
    </row>
    <row r="45" spans="1:15">
      <c r="A45" s="810"/>
      <c r="B45" s="563"/>
      <c r="C45" s="806"/>
      <c r="D45" s="558" t="s">
        <v>389</v>
      </c>
      <c r="E45" s="555" t="s">
        <v>8</v>
      </c>
      <c r="F45" s="827"/>
      <c r="G45" s="827"/>
      <c r="H45" s="827"/>
      <c r="I45" s="827"/>
      <c r="J45" s="827"/>
      <c r="K45" s="827"/>
      <c r="L45" s="819"/>
      <c r="M45" s="801"/>
      <c r="N45" s="819"/>
      <c r="O45" s="819"/>
    </row>
    <row r="46" spans="1:15">
      <c r="A46" s="810"/>
      <c r="B46" s="563"/>
      <c r="C46" s="806"/>
      <c r="D46" s="558" t="s">
        <v>390</v>
      </c>
      <c r="E46" s="304" t="s">
        <v>8</v>
      </c>
      <c r="F46" s="827"/>
      <c r="G46" s="827"/>
      <c r="H46" s="827"/>
      <c r="I46" s="827"/>
      <c r="J46" s="827"/>
      <c r="K46" s="827"/>
      <c r="L46" s="819"/>
      <c r="M46" s="801"/>
      <c r="N46" s="819"/>
      <c r="O46" s="819"/>
    </row>
    <row r="47" spans="1:15" ht="25.5">
      <c r="A47" s="810"/>
      <c r="B47" s="563" t="s">
        <v>391</v>
      </c>
      <c r="C47" s="806"/>
      <c r="D47" s="558" t="s">
        <v>392</v>
      </c>
      <c r="E47" s="304" t="s">
        <v>8</v>
      </c>
      <c r="F47" s="827"/>
      <c r="G47" s="827"/>
      <c r="H47" s="827"/>
      <c r="I47" s="827"/>
      <c r="J47" s="827"/>
      <c r="K47" s="827"/>
      <c r="L47" s="819"/>
      <c r="M47" s="801"/>
      <c r="N47" s="819"/>
      <c r="O47" s="819"/>
    </row>
    <row r="48" spans="1:15" ht="25.5">
      <c r="A48" s="810"/>
      <c r="B48" s="563"/>
      <c r="C48" s="806"/>
      <c r="D48" s="558" t="s">
        <v>393</v>
      </c>
      <c r="E48" s="555" t="s">
        <v>8</v>
      </c>
      <c r="F48" s="827"/>
      <c r="G48" s="827"/>
      <c r="H48" s="827"/>
      <c r="I48" s="827"/>
      <c r="J48" s="827"/>
      <c r="K48" s="827"/>
      <c r="L48" s="819"/>
      <c r="M48" s="801"/>
      <c r="N48" s="819"/>
      <c r="O48" s="819"/>
    </row>
    <row r="49" spans="1:15" ht="25.5">
      <c r="A49" s="810"/>
      <c r="B49" s="563"/>
      <c r="C49" s="808"/>
      <c r="D49" s="558" t="s">
        <v>394</v>
      </c>
      <c r="E49" s="555" t="s">
        <v>8</v>
      </c>
      <c r="F49" s="827"/>
      <c r="G49" s="827"/>
      <c r="H49" s="827"/>
      <c r="I49" s="827"/>
      <c r="J49" s="827"/>
      <c r="K49" s="827"/>
      <c r="L49" s="820"/>
      <c r="M49" s="801"/>
      <c r="N49" s="820"/>
      <c r="O49" s="820"/>
    </row>
    <row r="50" spans="1:15" ht="51">
      <c r="A50" s="564" t="s">
        <v>395</v>
      </c>
      <c r="B50" s="565" t="s">
        <v>396</v>
      </c>
      <c r="C50" s="565" t="s">
        <v>397</v>
      </c>
      <c r="D50" s="565" t="s">
        <v>802</v>
      </c>
      <c r="E50" s="565" t="s">
        <v>398</v>
      </c>
      <c r="F50" s="601" t="s">
        <v>321</v>
      </c>
      <c r="G50" s="601" t="s">
        <v>322</v>
      </c>
      <c r="H50" s="601" t="s">
        <v>323</v>
      </c>
      <c r="I50" s="601" t="s">
        <v>11</v>
      </c>
      <c r="J50" s="601" t="s">
        <v>324</v>
      </c>
      <c r="K50" s="601" t="s">
        <v>325</v>
      </c>
      <c r="L50" s="566" t="s">
        <v>399</v>
      </c>
      <c r="M50" s="566" t="s">
        <v>400</v>
      </c>
      <c r="N50" s="566" t="s">
        <v>401</v>
      </c>
      <c r="O50" s="566" t="s">
        <v>402</v>
      </c>
    </row>
    <row r="51" spans="1:15">
      <c r="A51" s="781" t="s">
        <v>403</v>
      </c>
      <c r="B51" s="821" t="s">
        <v>404</v>
      </c>
      <c r="C51" s="824" t="s">
        <v>405</v>
      </c>
      <c r="D51" s="602" t="s">
        <v>406</v>
      </c>
      <c r="E51" s="567"/>
      <c r="F51" s="801" t="s">
        <v>191</v>
      </c>
      <c r="G51" s="801" t="s">
        <v>191</v>
      </c>
      <c r="H51" s="801" t="s">
        <v>191</v>
      </c>
      <c r="I51" s="801" t="s">
        <v>191</v>
      </c>
      <c r="J51" s="811" t="s">
        <v>191</v>
      </c>
      <c r="K51" s="811" t="s">
        <v>191</v>
      </c>
      <c r="L51" s="801" t="s">
        <v>407</v>
      </c>
      <c r="M51" s="801" t="s">
        <v>408</v>
      </c>
      <c r="N51" s="801" t="s">
        <v>409</v>
      </c>
      <c r="O51" s="801" t="s">
        <v>410</v>
      </c>
    </row>
    <row r="52" spans="1:15">
      <c r="A52" s="781"/>
      <c r="B52" s="822"/>
      <c r="C52" s="825"/>
      <c r="D52" s="598" t="s">
        <v>411</v>
      </c>
      <c r="E52" s="568"/>
      <c r="F52" s="801"/>
      <c r="G52" s="801"/>
      <c r="H52" s="801"/>
      <c r="I52" s="801"/>
      <c r="J52" s="812"/>
      <c r="K52" s="812"/>
      <c r="L52" s="801"/>
      <c r="M52" s="801"/>
      <c r="N52" s="801"/>
      <c r="O52" s="801"/>
    </row>
    <row r="53" spans="1:15">
      <c r="A53" s="781"/>
      <c r="B53" s="822"/>
      <c r="C53" s="825"/>
      <c r="D53" s="598" t="s">
        <v>412</v>
      </c>
      <c r="E53" s="568"/>
      <c r="F53" s="801"/>
      <c r="G53" s="801"/>
      <c r="H53" s="801"/>
      <c r="I53" s="801"/>
      <c r="J53" s="812"/>
      <c r="K53" s="812"/>
      <c r="L53" s="801"/>
      <c r="M53" s="801"/>
      <c r="N53" s="801"/>
      <c r="O53" s="801"/>
    </row>
    <row r="54" spans="1:15">
      <c r="A54" s="781"/>
      <c r="B54" s="822"/>
      <c r="C54" s="825"/>
      <c r="D54" s="598" t="s">
        <v>413</v>
      </c>
      <c r="E54" s="312"/>
      <c r="F54" s="801"/>
      <c r="G54" s="801"/>
      <c r="H54" s="801"/>
      <c r="I54" s="801"/>
      <c r="J54" s="812"/>
      <c r="K54" s="812"/>
      <c r="L54" s="801"/>
      <c r="M54" s="801"/>
      <c r="N54" s="801"/>
      <c r="O54" s="801"/>
    </row>
    <row r="55" spans="1:15">
      <c r="A55" s="781"/>
      <c r="B55" s="822"/>
      <c r="C55" s="825"/>
      <c r="D55" s="598" t="s">
        <v>414</v>
      </c>
      <c r="E55" s="567"/>
      <c r="F55" s="801"/>
      <c r="G55" s="801"/>
      <c r="H55" s="801"/>
      <c r="I55" s="801"/>
      <c r="J55" s="812"/>
      <c r="K55" s="812"/>
      <c r="L55" s="801"/>
      <c r="M55" s="801"/>
      <c r="N55" s="801"/>
      <c r="O55" s="801"/>
    </row>
    <row r="56" spans="1:15" ht="25.5">
      <c r="A56" s="781"/>
      <c r="B56" s="823"/>
      <c r="C56" s="826"/>
      <c r="D56" s="599" t="s">
        <v>415</v>
      </c>
      <c r="E56" s="568"/>
      <c r="F56" s="801"/>
      <c r="G56" s="801"/>
      <c r="H56" s="801"/>
      <c r="I56" s="801"/>
      <c r="J56" s="812"/>
      <c r="K56" s="812"/>
      <c r="L56" s="801"/>
      <c r="M56" s="801"/>
      <c r="N56" s="801"/>
      <c r="O56" s="801"/>
    </row>
    <row r="57" spans="1:15">
      <c r="A57" s="781"/>
      <c r="B57" s="803" t="s">
        <v>416</v>
      </c>
      <c r="C57" s="805" t="s">
        <v>417</v>
      </c>
      <c r="D57" s="602" t="s">
        <v>418</v>
      </c>
      <c r="E57" s="304"/>
      <c r="F57" s="811"/>
      <c r="G57" s="811"/>
      <c r="H57" s="811"/>
      <c r="I57" s="811" t="s">
        <v>8</v>
      </c>
      <c r="J57" s="812"/>
      <c r="K57" s="812"/>
      <c r="L57" s="801" t="s">
        <v>419</v>
      </c>
      <c r="M57" s="801" t="s">
        <v>420</v>
      </c>
      <c r="N57" s="801" t="s">
        <v>421</v>
      </c>
      <c r="O57" s="801" t="s">
        <v>422</v>
      </c>
    </row>
    <row r="58" spans="1:15">
      <c r="A58" s="781"/>
      <c r="B58" s="804"/>
      <c r="C58" s="806"/>
      <c r="D58" s="598" t="s">
        <v>423</v>
      </c>
      <c r="E58" s="304"/>
      <c r="F58" s="812"/>
      <c r="G58" s="812"/>
      <c r="H58" s="812"/>
      <c r="I58" s="812"/>
      <c r="J58" s="812"/>
      <c r="K58" s="812"/>
      <c r="L58" s="801"/>
      <c r="M58" s="801"/>
      <c r="N58" s="801"/>
      <c r="O58" s="801"/>
    </row>
    <row r="59" spans="1:15">
      <c r="A59" s="781"/>
      <c r="B59" s="804"/>
      <c r="C59" s="806"/>
      <c r="D59" s="598" t="s">
        <v>424</v>
      </c>
      <c r="E59" s="304">
        <v>1</v>
      </c>
      <c r="F59" s="812"/>
      <c r="G59" s="812"/>
      <c r="H59" s="812"/>
      <c r="I59" s="812"/>
      <c r="J59" s="812"/>
      <c r="K59" s="812"/>
      <c r="L59" s="801"/>
      <c r="M59" s="801"/>
      <c r="N59" s="801"/>
      <c r="O59" s="801"/>
    </row>
    <row r="60" spans="1:15">
      <c r="A60" s="781"/>
      <c r="B60" s="804"/>
      <c r="C60" s="806"/>
      <c r="D60" s="598" t="s">
        <v>425</v>
      </c>
      <c r="E60" s="304"/>
      <c r="F60" s="812"/>
      <c r="G60" s="812"/>
      <c r="H60" s="812"/>
      <c r="I60" s="812"/>
      <c r="J60" s="812"/>
      <c r="K60" s="812"/>
      <c r="L60" s="801"/>
      <c r="M60" s="801"/>
      <c r="N60" s="801"/>
      <c r="O60" s="801"/>
    </row>
    <row r="61" spans="1:15">
      <c r="A61" s="781"/>
      <c r="B61" s="804"/>
      <c r="C61" s="806"/>
      <c r="D61" s="603" t="s">
        <v>426</v>
      </c>
      <c r="E61" s="304"/>
      <c r="F61" s="812"/>
      <c r="G61" s="812"/>
      <c r="H61" s="812"/>
      <c r="I61" s="812"/>
      <c r="J61" s="812"/>
      <c r="K61" s="812"/>
      <c r="L61" s="801"/>
      <c r="M61" s="801"/>
      <c r="N61" s="801"/>
      <c r="O61" s="801"/>
    </row>
    <row r="62" spans="1:15" ht="25.5">
      <c r="A62" s="781"/>
      <c r="B62" s="804"/>
      <c r="C62" s="806"/>
      <c r="D62" s="598" t="s">
        <v>427</v>
      </c>
      <c r="E62" s="304"/>
      <c r="F62" s="812"/>
      <c r="G62" s="812"/>
      <c r="H62" s="812"/>
      <c r="I62" s="812"/>
      <c r="J62" s="812"/>
      <c r="K62" s="812"/>
      <c r="L62" s="801"/>
      <c r="M62" s="801"/>
      <c r="N62" s="801"/>
      <c r="O62" s="801"/>
    </row>
    <row r="63" spans="1:15">
      <c r="A63" s="781"/>
      <c r="B63" s="807"/>
      <c r="C63" s="808"/>
      <c r="D63" s="599" t="s">
        <v>428</v>
      </c>
      <c r="E63" s="569"/>
      <c r="F63" s="813"/>
      <c r="G63" s="813"/>
      <c r="H63" s="813"/>
      <c r="I63" s="813"/>
      <c r="J63" s="812"/>
      <c r="K63" s="812"/>
      <c r="L63" s="801"/>
      <c r="M63" s="801"/>
      <c r="N63" s="801"/>
      <c r="O63" s="801"/>
    </row>
    <row r="64" spans="1:15">
      <c r="A64" s="781"/>
      <c r="B64" s="803" t="s">
        <v>429</v>
      </c>
      <c r="C64" s="805" t="s">
        <v>430</v>
      </c>
      <c r="D64" s="602" t="s">
        <v>431</v>
      </c>
      <c r="E64" s="304"/>
      <c r="F64" s="811" t="s">
        <v>191</v>
      </c>
      <c r="G64" s="811" t="s">
        <v>191</v>
      </c>
      <c r="H64" s="811" t="s">
        <v>191</v>
      </c>
      <c r="I64" s="811" t="s">
        <v>191</v>
      </c>
      <c r="J64" s="812"/>
      <c r="K64" s="812"/>
      <c r="L64" s="801" t="s">
        <v>432</v>
      </c>
      <c r="M64" s="801" t="s">
        <v>433</v>
      </c>
      <c r="N64" s="801" t="s">
        <v>434</v>
      </c>
      <c r="O64" s="801" t="s">
        <v>435</v>
      </c>
    </row>
    <row r="65" spans="1:15">
      <c r="A65" s="781"/>
      <c r="B65" s="804"/>
      <c r="C65" s="806"/>
      <c r="D65" s="598" t="s">
        <v>436</v>
      </c>
      <c r="E65" s="304"/>
      <c r="F65" s="812"/>
      <c r="G65" s="812"/>
      <c r="H65" s="812"/>
      <c r="I65" s="812"/>
      <c r="J65" s="812"/>
      <c r="K65" s="812"/>
      <c r="L65" s="801"/>
      <c r="M65" s="801"/>
      <c r="N65" s="801"/>
      <c r="O65" s="801"/>
    </row>
    <row r="66" spans="1:15">
      <c r="A66" s="781"/>
      <c r="B66" s="804"/>
      <c r="C66" s="806"/>
      <c r="D66" s="598" t="s">
        <v>437</v>
      </c>
      <c r="E66" s="304"/>
      <c r="F66" s="812"/>
      <c r="G66" s="812"/>
      <c r="H66" s="812"/>
      <c r="I66" s="812"/>
      <c r="J66" s="812"/>
      <c r="K66" s="812"/>
      <c r="L66" s="801"/>
      <c r="M66" s="801"/>
      <c r="N66" s="801"/>
      <c r="O66" s="801"/>
    </row>
    <row r="67" spans="1:15">
      <c r="A67" s="781"/>
      <c r="B67" s="804"/>
      <c r="C67" s="806"/>
      <c r="D67" s="599" t="s">
        <v>438</v>
      </c>
      <c r="E67" s="304"/>
      <c r="F67" s="813"/>
      <c r="G67" s="813"/>
      <c r="H67" s="813"/>
      <c r="I67" s="813"/>
      <c r="J67" s="812"/>
      <c r="K67" s="812"/>
      <c r="L67" s="801"/>
      <c r="M67" s="801"/>
      <c r="N67" s="801"/>
      <c r="O67" s="801"/>
    </row>
    <row r="68" spans="1:15">
      <c r="A68" s="780" t="s">
        <v>439</v>
      </c>
      <c r="B68" s="803" t="s">
        <v>440</v>
      </c>
      <c r="C68" s="816" t="s">
        <v>441</v>
      </c>
      <c r="D68" s="602" t="s">
        <v>442</v>
      </c>
      <c r="E68" s="569"/>
      <c r="F68" s="811" t="s">
        <v>191</v>
      </c>
      <c r="G68" s="811" t="s">
        <v>191</v>
      </c>
      <c r="H68" s="811" t="s">
        <v>191</v>
      </c>
      <c r="I68" s="811" t="s">
        <v>191</v>
      </c>
      <c r="J68" s="812"/>
      <c r="K68" s="812"/>
      <c r="L68" s="801" t="s">
        <v>443</v>
      </c>
      <c r="M68" s="801" t="s">
        <v>444</v>
      </c>
      <c r="N68" s="801" t="s">
        <v>445</v>
      </c>
      <c r="O68" s="801" t="s">
        <v>446</v>
      </c>
    </row>
    <row r="69" spans="1:15" ht="25.5">
      <c r="A69" s="781"/>
      <c r="B69" s="804"/>
      <c r="C69" s="817"/>
      <c r="D69" s="603" t="s">
        <v>447</v>
      </c>
      <c r="E69" s="569"/>
      <c r="F69" s="812"/>
      <c r="G69" s="812"/>
      <c r="H69" s="812"/>
      <c r="I69" s="812"/>
      <c r="J69" s="812"/>
      <c r="K69" s="812"/>
      <c r="L69" s="801"/>
      <c r="M69" s="801"/>
      <c r="N69" s="801"/>
      <c r="O69" s="801"/>
    </row>
    <row r="70" spans="1:15">
      <c r="A70" s="781"/>
      <c r="B70" s="804"/>
      <c r="C70" s="817"/>
      <c r="D70" s="603" t="s">
        <v>448</v>
      </c>
      <c r="E70" s="569"/>
      <c r="F70" s="812"/>
      <c r="G70" s="812"/>
      <c r="H70" s="812"/>
      <c r="I70" s="812"/>
      <c r="J70" s="812"/>
      <c r="K70" s="812"/>
      <c r="L70" s="801"/>
      <c r="M70" s="801"/>
      <c r="N70" s="801"/>
      <c r="O70" s="801"/>
    </row>
    <row r="71" spans="1:15">
      <c r="A71" s="781"/>
      <c r="B71" s="804"/>
      <c r="C71" s="817"/>
      <c r="D71" s="598" t="s">
        <v>449</v>
      </c>
      <c r="E71" s="569"/>
      <c r="F71" s="812"/>
      <c r="G71" s="812"/>
      <c r="H71" s="812"/>
      <c r="I71" s="812"/>
      <c r="J71" s="812"/>
      <c r="K71" s="812"/>
      <c r="L71" s="801"/>
      <c r="M71" s="801"/>
      <c r="N71" s="801"/>
      <c r="O71" s="801"/>
    </row>
    <row r="72" spans="1:15">
      <c r="A72" s="781"/>
      <c r="B72" s="804"/>
      <c r="C72" s="817"/>
      <c r="D72" s="598" t="s">
        <v>450</v>
      </c>
      <c r="E72" s="569"/>
      <c r="F72" s="812"/>
      <c r="G72" s="812"/>
      <c r="H72" s="812"/>
      <c r="I72" s="812"/>
      <c r="J72" s="812"/>
      <c r="K72" s="812"/>
      <c r="L72" s="801"/>
      <c r="M72" s="801"/>
      <c r="N72" s="801"/>
      <c r="O72" s="801"/>
    </row>
    <row r="73" spans="1:15">
      <c r="A73" s="781"/>
      <c r="B73" s="804"/>
      <c r="C73" s="817"/>
      <c r="D73" s="603" t="s">
        <v>451</v>
      </c>
      <c r="E73" s="569"/>
      <c r="F73" s="812"/>
      <c r="G73" s="812"/>
      <c r="H73" s="812"/>
      <c r="I73" s="812"/>
      <c r="J73" s="812"/>
      <c r="K73" s="812"/>
      <c r="L73" s="801"/>
      <c r="M73" s="801"/>
      <c r="N73" s="801"/>
      <c r="O73" s="801"/>
    </row>
    <row r="74" spans="1:15">
      <c r="A74" s="781"/>
      <c r="B74" s="804"/>
      <c r="C74" s="817"/>
      <c r="D74" s="603" t="s">
        <v>452</v>
      </c>
      <c r="E74" s="569"/>
      <c r="F74" s="812"/>
      <c r="G74" s="812"/>
      <c r="H74" s="812"/>
      <c r="I74" s="812"/>
      <c r="J74" s="812"/>
      <c r="K74" s="812"/>
      <c r="L74" s="801"/>
      <c r="M74" s="801"/>
      <c r="N74" s="801"/>
      <c r="O74" s="801"/>
    </row>
    <row r="75" spans="1:15">
      <c r="A75" s="781"/>
      <c r="B75" s="804"/>
      <c r="C75" s="817"/>
      <c r="D75" s="604" t="s">
        <v>453</v>
      </c>
      <c r="E75" s="569"/>
      <c r="F75" s="813"/>
      <c r="G75" s="813"/>
      <c r="H75" s="813"/>
      <c r="I75" s="813"/>
      <c r="J75" s="812"/>
      <c r="K75" s="812"/>
      <c r="L75" s="801"/>
      <c r="M75" s="801"/>
      <c r="N75" s="801"/>
      <c r="O75" s="801"/>
    </row>
    <row r="76" spans="1:15">
      <c r="A76" s="781"/>
      <c r="B76" s="803" t="s">
        <v>454</v>
      </c>
      <c r="C76" s="805" t="s">
        <v>455</v>
      </c>
      <c r="D76" s="605" t="s">
        <v>456</v>
      </c>
      <c r="E76" s="304">
        <v>2</v>
      </c>
      <c r="F76" s="811" t="s">
        <v>8</v>
      </c>
      <c r="G76" s="811"/>
      <c r="H76" s="811" t="s">
        <v>8</v>
      </c>
      <c r="I76" s="811" t="s">
        <v>8</v>
      </c>
      <c r="J76" s="812"/>
      <c r="K76" s="812"/>
      <c r="L76" s="801" t="s">
        <v>457</v>
      </c>
      <c r="M76" s="801" t="s">
        <v>458</v>
      </c>
      <c r="N76" s="801" t="s">
        <v>459</v>
      </c>
      <c r="O76" s="801" t="s">
        <v>460</v>
      </c>
    </row>
    <row r="77" spans="1:15">
      <c r="A77" s="781"/>
      <c r="B77" s="804"/>
      <c r="C77" s="806"/>
      <c r="D77" s="603" t="s">
        <v>461</v>
      </c>
      <c r="E77" s="304">
        <v>3</v>
      </c>
      <c r="F77" s="812"/>
      <c r="G77" s="812"/>
      <c r="H77" s="812"/>
      <c r="I77" s="812"/>
      <c r="J77" s="812"/>
      <c r="K77" s="812"/>
      <c r="L77" s="801"/>
      <c r="M77" s="801"/>
      <c r="N77" s="801"/>
      <c r="O77" s="801"/>
    </row>
    <row r="78" spans="1:15">
      <c r="A78" s="781"/>
      <c r="B78" s="804"/>
      <c r="C78" s="806"/>
      <c r="D78" s="603" t="s">
        <v>462</v>
      </c>
      <c r="E78" s="304">
        <v>5</v>
      </c>
      <c r="F78" s="812"/>
      <c r="G78" s="812"/>
      <c r="H78" s="812"/>
      <c r="I78" s="812"/>
      <c r="J78" s="812"/>
      <c r="K78" s="812"/>
      <c r="L78" s="801"/>
      <c r="M78" s="801"/>
      <c r="N78" s="801"/>
      <c r="O78" s="801"/>
    </row>
    <row r="79" spans="1:15">
      <c r="A79" s="781"/>
      <c r="B79" s="804"/>
      <c r="C79" s="806"/>
      <c r="D79" s="603" t="s">
        <v>463</v>
      </c>
      <c r="E79" s="304"/>
      <c r="F79" s="812"/>
      <c r="G79" s="812"/>
      <c r="H79" s="812"/>
      <c r="I79" s="812"/>
      <c r="J79" s="812"/>
      <c r="K79" s="812"/>
      <c r="L79" s="801"/>
      <c r="M79" s="801"/>
      <c r="N79" s="801"/>
      <c r="O79" s="801"/>
    </row>
    <row r="80" spans="1:15">
      <c r="A80" s="781"/>
      <c r="B80" s="804"/>
      <c r="C80" s="806"/>
      <c r="D80" s="603" t="s">
        <v>464</v>
      </c>
      <c r="E80" s="304"/>
      <c r="F80" s="812"/>
      <c r="G80" s="812"/>
      <c r="H80" s="812"/>
      <c r="I80" s="812"/>
      <c r="J80" s="812"/>
      <c r="K80" s="812"/>
      <c r="L80" s="801"/>
      <c r="M80" s="801"/>
      <c r="N80" s="801"/>
      <c r="O80" s="801"/>
    </row>
    <row r="81" spans="1:15">
      <c r="A81" s="781"/>
      <c r="B81" s="804"/>
      <c r="C81" s="806"/>
      <c r="D81" s="603" t="s">
        <v>465</v>
      </c>
      <c r="E81" s="304"/>
      <c r="F81" s="812"/>
      <c r="G81" s="812"/>
      <c r="H81" s="812"/>
      <c r="I81" s="812"/>
      <c r="J81" s="812"/>
      <c r="K81" s="812"/>
      <c r="L81" s="801"/>
      <c r="M81" s="801"/>
      <c r="N81" s="801"/>
      <c r="O81" s="801"/>
    </row>
    <row r="82" spans="1:15">
      <c r="A82" s="781"/>
      <c r="B82" s="804"/>
      <c r="C82" s="806"/>
      <c r="D82" s="604" t="s">
        <v>466</v>
      </c>
      <c r="E82" s="304"/>
      <c r="F82" s="813"/>
      <c r="G82" s="813"/>
      <c r="H82" s="813"/>
      <c r="I82" s="813"/>
      <c r="J82" s="812"/>
      <c r="K82" s="812"/>
      <c r="L82" s="801"/>
      <c r="M82" s="801"/>
      <c r="N82" s="801"/>
      <c r="O82" s="801"/>
    </row>
    <row r="83" spans="1:15">
      <c r="A83" s="781"/>
      <c r="B83" s="803" t="s">
        <v>467</v>
      </c>
      <c r="C83" s="805" t="s">
        <v>468</v>
      </c>
      <c r="D83" s="605" t="s">
        <v>469</v>
      </c>
      <c r="E83" s="304"/>
      <c r="F83" s="811" t="s">
        <v>8</v>
      </c>
      <c r="G83" s="811"/>
      <c r="H83" s="811"/>
      <c r="I83" s="811" t="s">
        <v>8</v>
      </c>
      <c r="J83" s="812"/>
      <c r="K83" s="812"/>
      <c r="L83" s="801" t="s">
        <v>470</v>
      </c>
      <c r="M83" s="801" t="s">
        <v>471</v>
      </c>
      <c r="N83" s="801" t="s">
        <v>472</v>
      </c>
      <c r="O83" s="801" t="s">
        <v>473</v>
      </c>
    </row>
    <row r="84" spans="1:15">
      <c r="A84" s="781"/>
      <c r="B84" s="804"/>
      <c r="C84" s="806"/>
      <c r="D84" s="603" t="s">
        <v>474</v>
      </c>
      <c r="E84" s="304">
        <v>3</v>
      </c>
      <c r="F84" s="812"/>
      <c r="G84" s="812"/>
      <c r="H84" s="812"/>
      <c r="I84" s="812"/>
      <c r="J84" s="812"/>
      <c r="K84" s="812"/>
      <c r="L84" s="801"/>
      <c r="M84" s="801"/>
      <c r="N84" s="801"/>
      <c r="O84" s="801"/>
    </row>
    <row r="85" spans="1:15">
      <c r="A85" s="781"/>
      <c r="B85" s="804"/>
      <c r="C85" s="806"/>
      <c r="D85" s="603" t="s">
        <v>475</v>
      </c>
      <c r="E85" s="304"/>
      <c r="F85" s="812"/>
      <c r="G85" s="812"/>
      <c r="H85" s="812"/>
      <c r="I85" s="812"/>
      <c r="J85" s="812"/>
      <c r="K85" s="812"/>
      <c r="L85" s="801"/>
      <c r="M85" s="801"/>
      <c r="N85" s="801"/>
      <c r="O85" s="801"/>
    </row>
    <row r="86" spans="1:15">
      <c r="A86" s="782"/>
      <c r="B86" s="807"/>
      <c r="C86" s="808"/>
      <c r="D86" s="604" t="s">
        <v>476</v>
      </c>
      <c r="E86" s="304"/>
      <c r="F86" s="813"/>
      <c r="G86" s="813"/>
      <c r="H86" s="813"/>
      <c r="I86" s="813"/>
      <c r="J86" s="812"/>
      <c r="K86" s="812"/>
      <c r="L86" s="801"/>
      <c r="M86" s="801"/>
      <c r="N86" s="801"/>
      <c r="O86" s="801"/>
    </row>
    <row r="87" spans="1:15">
      <c r="A87" s="780" t="s">
        <v>477</v>
      </c>
      <c r="B87" s="803" t="s">
        <v>478</v>
      </c>
      <c r="C87" s="805" t="s">
        <v>479</v>
      </c>
      <c r="D87" s="605" t="s">
        <v>480</v>
      </c>
      <c r="E87" s="304"/>
      <c r="F87" s="811" t="s">
        <v>191</v>
      </c>
      <c r="G87" s="811" t="s">
        <v>191</v>
      </c>
      <c r="H87" s="811" t="s">
        <v>191</v>
      </c>
      <c r="I87" s="811" t="s">
        <v>191</v>
      </c>
      <c r="J87" s="812"/>
      <c r="K87" s="812"/>
      <c r="L87" s="801" t="s">
        <v>481</v>
      </c>
      <c r="M87" s="801" t="s">
        <v>482</v>
      </c>
      <c r="N87" s="801" t="s">
        <v>483</v>
      </c>
      <c r="O87" s="801" t="s">
        <v>484</v>
      </c>
    </row>
    <row r="88" spans="1:15">
      <c r="A88" s="781"/>
      <c r="B88" s="804"/>
      <c r="C88" s="806"/>
      <c r="D88" s="603" t="s">
        <v>485</v>
      </c>
      <c r="E88" s="304"/>
      <c r="F88" s="812"/>
      <c r="G88" s="812"/>
      <c r="H88" s="812"/>
      <c r="I88" s="812"/>
      <c r="J88" s="812"/>
      <c r="K88" s="812"/>
      <c r="L88" s="801"/>
      <c r="M88" s="801"/>
      <c r="N88" s="801"/>
      <c r="O88" s="801"/>
    </row>
    <row r="89" spans="1:15">
      <c r="A89" s="781"/>
      <c r="B89" s="804"/>
      <c r="C89" s="806"/>
      <c r="D89" s="603" t="s">
        <v>486</v>
      </c>
      <c r="E89" s="304"/>
      <c r="F89" s="812"/>
      <c r="G89" s="812"/>
      <c r="H89" s="812"/>
      <c r="I89" s="812"/>
      <c r="J89" s="812"/>
      <c r="K89" s="812"/>
      <c r="L89" s="801"/>
      <c r="M89" s="801"/>
      <c r="N89" s="801"/>
      <c r="O89" s="801"/>
    </row>
    <row r="90" spans="1:15">
      <c r="A90" s="781"/>
      <c r="B90" s="804"/>
      <c r="C90" s="806"/>
      <c r="D90" s="603" t="s">
        <v>487</v>
      </c>
      <c r="E90" s="304"/>
      <c r="F90" s="812"/>
      <c r="G90" s="812"/>
      <c r="H90" s="812"/>
      <c r="I90" s="812"/>
      <c r="J90" s="812"/>
      <c r="K90" s="812"/>
      <c r="L90" s="801"/>
      <c r="M90" s="801"/>
      <c r="N90" s="801"/>
      <c r="O90" s="801"/>
    </row>
    <row r="91" spans="1:15">
      <c r="A91" s="781"/>
      <c r="B91" s="804"/>
      <c r="C91" s="806"/>
      <c r="D91" s="604" t="s">
        <v>488</v>
      </c>
      <c r="E91" s="304"/>
      <c r="F91" s="813"/>
      <c r="G91" s="813"/>
      <c r="H91" s="813"/>
      <c r="I91" s="813"/>
      <c r="J91" s="812"/>
      <c r="K91" s="812"/>
      <c r="L91" s="801"/>
      <c r="M91" s="801"/>
      <c r="N91" s="801"/>
      <c r="O91" s="801"/>
    </row>
    <row r="92" spans="1:15">
      <c r="A92" s="781"/>
      <c r="B92" s="803" t="s">
        <v>489</v>
      </c>
      <c r="C92" s="805" t="s">
        <v>490</v>
      </c>
      <c r="D92" s="605" t="s">
        <v>491</v>
      </c>
      <c r="E92" s="304"/>
      <c r="F92" s="801" t="s">
        <v>191</v>
      </c>
      <c r="G92" s="801" t="s">
        <v>191</v>
      </c>
      <c r="H92" s="801" t="s">
        <v>191</v>
      </c>
      <c r="I92" s="801" t="s">
        <v>191</v>
      </c>
      <c r="J92" s="812"/>
      <c r="K92" s="812"/>
      <c r="L92" s="801" t="s">
        <v>492</v>
      </c>
      <c r="M92" s="801" t="s">
        <v>492</v>
      </c>
      <c r="N92" s="801" t="s">
        <v>493</v>
      </c>
      <c r="O92" s="801" t="s">
        <v>494</v>
      </c>
    </row>
    <row r="93" spans="1:15" ht="25.5">
      <c r="A93" s="781"/>
      <c r="B93" s="804"/>
      <c r="C93" s="806"/>
      <c r="D93" s="603" t="s">
        <v>495</v>
      </c>
      <c r="E93" s="304"/>
      <c r="F93" s="801"/>
      <c r="G93" s="801"/>
      <c r="H93" s="801"/>
      <c r="I93" s="801"/>
      <c r="J93" s="812"/>
      <c r="K93" s="812"/>
      <c r="L93" s="801"/>
      <c r="M93" s="801"/>
      <c r="N93" s="801"/>
      <c r="O93" s="801"/>
    </row>
    <row r="94" spans="1:15">
      <c r="A94" s="781"/>
      <c r="B94" s="804"/>
      <c r="C94" s="806"/>
      <c r="D94" s="603" t="s">
        <v>496</v>
      </c>
      <c r="E94" s="304"/>
      <c r="F94" s="801"/>
      <c r="G94" s="801"/>
      <c r="H94" s="801"/>
      <c r="I94" s="801"/>
      <c r="J94" s="812"/>
      <c r="K94" s="812"/>
      <c r="L94" s="801"/>
      <c r="M94" s="801"/>
      <c r="N94" s="801"/>
      <c r="O94" s="801"/>
    </row>
    <row r="95" spans="1:15">
      <c r="A95" s="781"/>
      <c r="B95" s="804"/>
      <c r="C95" s="806"/>
      <c r="D95" s="603" t="s">
        <v>497</v>
      </c>
      <c r="E95" s="304"/>
      <c r="F95" s="801"/>
      <c r="G95" s="801"/>
      <c r="H95" s="801"/>
      <c r="I95" s="801"/>
      <c r="J95" s="812"/>
      <c r="K95" s="812"/>
      <c r="L95" s="801"/>
      <c r="M95" s="801"/>
      <c r="N95" s="801"/>
      <c r="O95" s="801"/>
    </row>
    <row r="96" spans="1:15">
      <c r="A96" s="781"/>
      <c r="B96" s="804"/>
      <c r="C96" s="806"/>
      <c r="D96" s="603" t="s">
        <v>498</v>
      </c>
      <c r="E96" s="304"/>
      <c r="F96" s="801"/>
      <c r="G96" s="801"/>
      <c r="H96" s="801"/>
      <c r="I96" s="801"/>
      <c r="J96" s="812"/>
      <c r="K96" s="812"/>
      <c r="L96" s="801"/>
      <c r="M96" s="801"/>
      <c r="N96" s="801"/>
      <c r="O96" s="801"/>
    </row>
    <row r="97" spans="1:15">
      <c r="A97" s="781"/>
      <c r="B97" s="804"/>
      <c r="C97" s="806"/>
      <c r="D97" s="604" t="s">
        <v>499</v>
      </c>
      <c r="E97" s="304"/>
      <c r="F97" s="801"/>
      <c r="G97" s="801"/>
      <c r="H97" s="801"/>
      <c r="I97" s="801"/>
      <c r="J97" s="812"/>
      <c r="K97" s="812"/>
      <c r="L97" s="801"/>
      <c r="M97" s="801"/>
      <c r="N97" s="801"/>
      <c r="O97" s="801"/>
    </row>
    <row r="98" spans="1:15">
      <c r="A98" s="781"/>
      <c r="B98" s="803" t="s">
        <v>500</v>
      </c>
      <c r="C98" s="805" t="s">
        <v>501</v>
      </c>
      <c r="D98" s="605" t="s">
        <v>502</v>
      </c>
      <c r="E98" s="304"/>
      <c r="F98" s="801" t="s">
        <v>191</v>
      </c>
      <c r="G98" s="801" t="s">
        <v>191</v>
      </c>
      <c r="H98" s="801" t="s">
        <v>191</v>
      </c>
      <c r="I98" s="801" t="s">
        <v>191</v>
      </c>
      <c r="J98" s="812"/>
      <c r="K98" s="812"/>
      <c r="L98" s="801" t="s">
        <v>503</v>
      </c>
      <c r="M98" s="801" t="s">
        <v>504</v>
      </c>
      <c r="N98" s="801" t="s">
        <v>505</v>
      </c>
      <c r="O98" s="801" t="s">
        <v>506</v>
      </c>
    </row>
    <row r="99" spans="1:15">
      <c r="A99" s="781"/>
      <c r="B99" s="804"/>
      <c r="C99" s="806"/>
      <c r="D99" s="603" t="s">
        <v>507</v>
      </c>
      <c r="E99" s="304"/>
      <c r="F99" s="801"/>
      <c r="G99" s="801"/>
      <c r="H99" s="801"/>
      <c r="I99" s="801"/>
      <c r="J99" s="812"/>
      <c r="K99" s="812"/>
      <c r="L99" s="801"/>
      <c r="M99" s="801"/>
      <c r="N99" s="801"/>
      <c r="O99" s="801"/>
    </row>
    <row r="100" spans="1:15">
      <c r="A100" s="781"/>
      <c r="B100" s="804"/>
      <c r="C100" s="806"/>
      <c r="D100" s="603" t="s">
        <v>508</v>
      </c>
      <c r="E100" s="304"/>
      <c r="F100" s="801"/>
      <c r="G100" s="801"/>
      <c r="H100" s="801"/>
      <c r="I100" s="801"/>
      <c r="J100" s="812"/>
      <c r="K100" s="812"/>
      <c r="L100" s="801"/>
      <c r="M100" s="801"/>
      <c r="N100" s="801"/>
      <c r="O100" s="801"/>
    </row>
    <row r="101" spans="1:15" ht="25.5">
      <c r="A101" s="781"/>
      <c r="B101" s="804"/>
      <c r="C101" s="806"/>
      <c r="D101" s="603" t="s">
        <v>509</v>
      </c>
      <c r="E101" s="304"/>
      <c r="F101" s="801"/>
      <c r="G101" s="801"/>
      <c r="H101" s="801"/>
      <c r="I101" s="801"/>
      <c r="J101" s="812"/>
      <c r="K101" s="812"/>
      <c r="L101" s="801"/>
      <c r="M101" s="801"/>
      <c r="N101" s="801"/>
      <c r="O101" s="801"/>
    </row>
    <row r="102" spans="1:15">
      <c r="A102" s="781"/>
      <c r="B102" s="804"/>
      <c r="C102" s="806"/>
      <c r="D102" s="603" t="s">
        <v>510</v>
      </c>
      <c r="E102" s="304"/>
      <c r="F102" s="801"/>
      <c r="G102" s="801"/>
      <c r="H102" s="801"/>
      <c r="I102" s="801"/>
      <c r="J102" s="812"/>
      <c r="K102" s="812"/>
      <c r="L102" s="801"/>
      <c r="M102" s="801"/>
      <c r="N102" s="801"/>
      <c r="O102" s="801"/>
    </row>
    <row r="103" spans="1:15">
      <c r="A103" s="781"/>
      <c r="B103" s="804"/>
      <c r="C103" s="806"/>
      <c r="D103" s="603" t="s">
        <v>511</v>
      </c>
      <c r="E103" s="304"/>
      <c r="F103" s="801"/>
      <c r="G103" s="801"/>
      <c r="H103" s="801"/>
      <c r="I103" s="801"/>
      <c r="J103" s="812"/>
      <c r="K103" s="812"/>
      <c r="L103" s="801"/>
      <c r="M103" s="801"/>
      <c r="N103" s="801"/>
      <c r="O103" s="801"/>
    </row>
    <row r="104" spans="1:15" ht="25.5">
      <c r="A104" s="781"/>
      <c r="B104" s="804"/>
      <c r="C104" s="806"/>
      <c r="D104" s="604" t="s">
        <v>512</v>
      </c>
      <c r="E104" s="304"/>
      <c r="F104" s="801"/>
      <c r="G104" s="801"/>
      <c r="H104" s="801"/>
      <c r="I104" s="801"/>
      <c r="J104" s="812"/>
      <c r="K104" s="812"/>
      <c r="L104" s="801"/>
      <c r="M104" s="801"/>
      <c r="N104" s="801"/>
      <c r="O104" s="801"/>
    </row>
    <row r="105" spans="1:15">
      <c r="A105" s="780" t="s">
        <v>513</v>
      </c>
      <c r="B105" s="803" t="s">
        <v>514</v>
      </c>
      <c r="C105" s="805" t="s">
        <v>515</v>
      </c>
      <c r="D105" s="605" t="s">
        <v>516</v>
      </c>
      <c r="E105" s="304">
        <v>1</v>
      </c>
      <c r="F105" s="801" t="s">
        <v>8</v>
      </c>
      <c r="G105" s="801" t="s">
        <v>8</v>
      </c>
      <c r="H105" s="801"/>
      <c r="I105" s="801" t="s">
        <v>8</v>
      </c>
      <c r="J105" s="812"/>
      <c r="K105" s="812"/>
      <c r="L105" s="801" t="s">
        <v>517</v>
      </c>
      <c r="M105" s="801" t="s">
        <v>518</v>
      </c>
      <c r="N105" s="801" t="s">
        <v>519</v>
      </c>
      <c r="O105" s="801" t="s">
        <v>520</v>
      </c>
    </row>
    <row r="106" spans="1:15">
      <c r="A106" s="781"/>
      <c r="B106" s="804"/>
      <c r="C106" s="806"/>
      <c r="D106" s="603" t="s">
        <v>521</v>
      </c>
      <c r="E106" s="304"/>
      <c r="F106" s="801"/>
      <c r="G106" s="801"/>
      <c r="H106" s="801"/>
      <c r="I106" s="801"/>
      <c r="J106" s="812"/>
      <c r="K106" s="812"/>
      <c r="L106" s="801"/>
      <c r="M106" s="801"/>
      <c r="N106" s="801"/>
      <c r="O106" s="801"/>
    </row>
    <row r="107" spans="1:15">
      <c r="A107" s="781"/>
      <c r="B107" s="804"/>
      <c r="C107" s="806"/>
      <c r="D107" s="603" t="s">
        <v>522</v>
      </c>
      <c r="E107" s="304"/>
      <c r="F107" s="801"/>
      <c r="G107" s="801"/>
      <c r="H107" s="801"/>
      <c r="I107" s="801"/>
      <c r="J107" s="812"/>
      <c r="K107" s="812"/>
      <c r="L107" s="801"/>
      <c r="M107" s="801"/>
      <c r="N107" s="801"/>
      <c r="O107" s="801"/>
    </row>
    <row r="108" spans="1:15">
      <c r="A108" s="781"/>
      <c r="B108" s="804"/>
      <c r="C108" s="806"/>
      <c r="D108" s="603" t="s">
        <v>523</v>
      </c>
      <c r="E108" s="304"/>
      <c r="F108" s="801"/>
      <c r="G108" s="801"/>
      <c r="H108" s="801"/>
      <c r="I108" s="801"/>
      <c r="J108" s="812"/>
      <c r="K108" s="812"/>
      <c r="L108" s="801"/>
      <c r="M108" s="801"/>
      <c r="N108" s="801"/>
      <c r="O108" s="801"/>
    </row>
    <row r="109" spans="1:15">
      <c r="A109" s="781"/>
      <c r="B109" s="804"/>
      <c r="C109" s="806"/>
      <c r="D109" s="603" t="s">
        <v>524</v>
      </c>
      <c r="E109" s="304"/>
      <c r="F109" s="801"/>
      <c r="G109" s="801"/>
      <c r="H109" s="801"/>
      <c r="I109" s="801"/>
      <c r="J109" s="812"/>
      <c r="K109" s="812"/>
      <c r="L109" s="801"/>
      <c r="M109" s="801"/>
      <c r="N109" s="801"/>
      <c r="O109" s="801"/>
    </row>
    <row r="110" spans="1:15">
      <c r="A110" s="781"/>
      <c r="B110" s="807"/>
      <c r="C110" s="808"/>
      <c r="D110" s="604" t="s">
        <v>525</v>
      </c>
      <c r="E110" s="304"/>
      <c r="F110" s="801"/>
      <c r="G110" s="801"/>
      <c r="H110" s="801"/>
      <c r="I110" s="801"/>
      <c r="J110" s="812"/>
      <c r="K110" s="812"/>
      <c r="L110" s="801"/>
      <c r="M110" s="801"/>
      <c r="N110" s="801"/>
      <c r="O110" s="801"/>
    </row>
    <row r="111" spans="1:15">
      <c r="A111" s="781"/>
      <c r="B111" s="803" t="s">
        <v>526</v>
      </c>
      <c r="C111" s="805" t="s">
        <v>527</v>
      </c>
      <c r="D111" s="605" t="s">
        <v>528</v>
      </c>
      <c r="E111" s="312"/>
      <c r="F111" s="801" t="s">
        <v>8</v>
      </c>
      <c r="G111" s="801" t="s">
        <v>8</v>
      </c>
      <c r="H111" s="801"/>
      <c r="I111" s="801" t="s">
        <v>8</v>
      </c>
      <c r="J111" s="812"/>
      <c r="K111" s="812"/>
      <c r="L111" s="801" t="s">
        <v>529</v>
      </c>
      <c r="M111" s="801" t="s">
        <v>530</v>
      </c>
      <c r="N111" s="801" t="s">
        <v>531</v>
      </c>
      <c r="O111" s="801" t="s">
        <v>532</v>
      </c>
    </row>
    <row r="112" spans="1:15" ht="25.5">
      <c r="A112" s="781"/>
      <c r="B112" s="804"/>
      <c r="C112" s="806"/>
      <c r="D112" s="603" t="s">
        <v>533</v>
      </c>
      <c r="E112" s="304">
        <v>2</v>
      </c>
      <c r="F112" s="801"/>
      <c r="G112" s="801"/>
      <c r="H112" s="801"/>
      <c r="I112" s="801"/>
      <c r="J112" s="812"/>
      <c r="K112" s="812"/>
      <c r="L112" s="801"/>
      <c r="M112" s="801"/>
      <c r="N112" s="801"/>
      <c r="O112" s="801"/>
    </row>
    <row r="113" spans="1:15" ht="25.5">
      <c r="A113" s="781"/>
      <c r="B113" s="804"/>
      <c r="C113" s="806"/>
      <c r="D113" s="603" t="s">
        <v>534</v>
      </c>
      <c r="E113" s="304">
        <v>2</v>
      </c>
      <c r="F113" s="801"/>
      <c r="G113" s="801"/>
      <c r="H113" s="801"/>
      <c r="I113" s="801"/>
      <c r="J113" s="812"/>
      <c r="K113" s="812"/>
      <c r="L113" s="801"/>
      <c r="M113" s="801"/>
      <c r="N113" s="801"/>
      <c r="O113" s="801"/>
    </row>
    <row r="114" spans="1:15">
      <c r="A114" s="781"/>
      <c r="B114" s="804"/>
      <c r="C114" s="806"/>
      <c r="D114" s="603" t="s">
        <v>535</v>
      </c>
      <c r="E114" s="304"/>
      <c r="F114" s="801"/>
      <c r="G114" s="801"/>
      <c r="H114" s="801"/>
      <c r="I114" s="801"/>
      <c r="J114" s="812"/>
      <c r="K114" s="812"/>
      <c r="L114" s="801"/>
      <c r="M114" s="801"/>
      <c r="N114" s="801"/>
      <c r="O114" s="801"/>
    </row>
    <row r="115" spans="1:15">
      <c r="A115" s="781"/>
      <c r="B115" s="804"/>
      <c r="C115" s="806"/>
      <c r="D115" s="604" t="s">
        <v>536</v>
      </c>
      <c r="E115" s="304"/>
      <c r="F115" s="801"/>
      <c r="G115" s="801"/>
      <c r="H115" s="801"/>
      <c r="I115" s="801"/>
      <c r="J115" s="812"/>
      <c r="K115" s="812"/>
      <c r="L115" s="801"/>
      <c r="M115" s="801"/>
      <c r="N115" s="801"/>
      <c r="O115" s="801"/>
    </row>
    <row r="116" spans="1:15">
      <c r="A116" s="781"/>
      <c r="B116" s="803" t="s">
        <v>537</v>
      </c>
      <c r="C116" s="805" t="s">
        <v>538</v>
      </c>
      <c r="D116" s="605" t="s">
        <v>539</v>
      </c>
      <c r="E116" s="304">
        <v>3</v>
      </c>
      <c r="F116" s="801" t="s">
        <v>8</v>
      </c>
      <c r="G116" s="801" t="s">
        <v>8</v>
      </c>
      <c r="H116" s="801"/>
      <c r="I116" s="801" t="s">
        <v>8</v>
      </c>
      <c r="J116" s="812"/>
      <c r="K116" s="812"/>
      <c r="L116" s="801" t="s">
        <v>540</v>
      </c>
      <c r="M116" s="801" t="s">
        <v>541</v>
      </c>
      <c r="N116" s="801" t="s">
        <v>542</v>
      </c>
      <c r="O116" s="801" t="s">
        <v>543</v>
      </c>
    </row>
    <row r="117" spans="1:15">
      <c r="A117" s="781"/>
      <c r="B117" s="804"/>
      <c r="C117" s="806"/>
      <c r="D117" s="603" t="s">
        <v>544</v>
      </c>
      <c r="E117" s="304">
        <v>4</v>
      </c>
      <c r="F117" s="801"/>
      <c r="G117" s="801"/>
      <c r="H117" s="801"/>
      <c r="I117" s="801"/>
      <c r="J117" s="812"/>
      <c r="K117" s="812"/>
      <c r="L117" s="801"/>
      <c r="M117" s="801"/>
      <c r="N117" s="801"/>
      <c r="O117" s="801"/>
    </row>
    <row r="118" spans="1:15" ht="25.5">
      <c r="A118" s="781"/>
      <c r="B118" s="804"/>
      <c r="C118" s="806"/>
      <c r="D118" s="603" t="s">
        <v>545</v>
      </c>
      <c r="E118" s="304">
        <v>4</v>
      </c>
      <c r="F118" s="801"/>
      <c r="G118" s="801"/>
      <c r="H118" s="801"/>
      <c r="I118" s="801"/>
      <c r="J118" s="812"/>
      <c r="K118" s="812"/>
      <c r="L118" s="801"/>
      <c r="M118" s="801"/>
      <c r="N118" s="801"/>
      <c r="O118" s="801"/>
    </row>
    <row r="119" spans="1:15" ht="25.5">
      <c r="A119" s="781"/>
      <c r="B119" s="804"/>
      <c r="C119" s="806"/>
      <c r="D119" s="604" t="s">
        <v>546</v>
      </c>
      <c r="E119" s="304">
        <v>2</v>
      </c>
      <c r="F119" s="801"/>
      <c r="G119" s="801"/>
      <c r="H119" s="801"/>
      <c r="I119" s="801"/>
      <c r="J119" s="812"/>
      <c r="K119" s="812"/>
      <c r="L119" s="801"/>
      <c r="M119" s="801"/>
      <c r="N119" s="801"/>
      <c r="O119" s="801"/>
    </row>
    <row r="120" spans="1:15" ht="25.5">
      <c r="A120" s="781"/>
      <c r="B120" s="803" t="s">
        <v>547</v>
      </c>
      <c r="C120" s="805" t="s">
        <v>548</v>
      </c>
      <c r="D120" s="605" t="s">
        <v>549</v>
      </c>
      <c r="E120" s="304"/>
      <c r="F120" s="801" t="s">
        <v>191</v>
      </c>
      <c r="G120" s="801" t="s">
        <v>191</v>
      </c>
      <c r="H120" s="801" t="s">
        <v>191</v>
      </c>
      <c r="I120" s="801" t="s">
        <v>191</v>
      </c>
      <c r="J120" s="812"/>
      <c r="K120" s="812"/>
      <c r="L120" s="801" t="s">
        <v>550</v>
      </c>
      <c r="M120" s="801" t="s">
        <v>551</v>
      </c>
      <c r="N120" s="801" t="s">
        <v>552</v>
      </c>
      <c r="O120" s="801" t="s">
        <v>553</v>
      </c>
    </row>
    <row r="121" spans="1:15">
      <c r="A121" s="781"/>
      <c r="B121" s="804"/>
      <c r="C121" s="806"/>
      <c r="D121" s="603" t="s">
        <v>554</v>
      </c>
      <c r="E121" s="304"/>
      <c r="F121" s="801"/>
      <c r="G121" s="801"/>
      <c r="H121" s="801"/>
      <c r="I121" s="801"/>
      <c r="J121" s="812"/>
      <c r="K121" s="812"/>
      <c r="L121" s="801"/>
      <c r="M121" s="801"/>
      <c r="N121" s="801"/>
      <c r="O121" s="801"/>
    </row>
    <row r="122" spans="1:15">
      <c r="A122" s="781"/>
      <c r="B122" s="804"/>
      <c r="C122" s="806"/>
      <c r="D122" s="603" t="s">
        <v>555</v>
      </c>
      <c r="E122" s="304"/>
      <c r="F122" s="801"/>
      <c r="G122" s="801"/>
      <c r="H122" s="801"/>
      <c r="I122" s="801"/>
      <c r="J122" s="812"/>
      <c r="K122" s="812"/>
      <c r="L122" s="801"/>
      <c r="M122" s="801"/>
      <c r="N122" s="801"/>
      <c r="O122" s="801"/>
    </row>
    <row r="123" spans="1:15">
      <c r="A123" s="781"/>
      <c r="B123" s="804"/>
      <c r="C123" s="806"/>
      <c r="D123" s="603" t="s">
        <v>556</v>
      </c>
      <c r="E123" s="304"/>
      <c r="F123" s="801"/>
      <c r="G123" s="801"/>
      <c r="H123" s="801"/>
      <c r="I123" s="801"/>
      <c r="J123" s="812"/>
      <c r="K123" s="812"/>
      <c r="L123" s="801"/>
      <c r="M123" s="801"/>
      <c r="N123" s="801"/>
      <c r="O123" s="801"/>
    </row>
    <row r="124" spans="1:15">
      <c r="A124" s="781"/>
      <c r="B124" s="804"/>
      <c r="C124" s="806"/>
      <c r="D124" s="603" t="s">
        <v>557</v>
      </c>
      <c r="E124" s="304"/>
      <c r="F124" s="801"/>
      <c r="G124" s="801"/>
      <c r="H124" s="801"/>
      <c r="I124" s="801"/>
      <c r="J124" s="812"/>
      <c r="K124" s="812"/>
      <c r="L124" s="801"/>
      <c r="M124" s="801"/>
      <c r="N124" s="801"/>
      <c r="O124" s="801"/>
    </row>
    <row r="125" spans="1:15">
      <c r="A125" s="781"/>
      <c r="B125" s="804"/>
      <c r="C125" s="806"/>
      <c r="D125" s="604" t="s">
        <v>558</v>
      </c>
      <c r="E125" s="304"/>
      <c r="F125" s="801"/>
      <c r="G125" s="801"/>
      <c r="H125" s="801"/>
      <c r="I125" s="801"/>
      <c r="J125" s="812"/>
      <c r="K125" s="812"/>
      <c r="L125" s="801"/>
      <c r="M125" s="801"/>
      <c r="N125" s="801"/>
      <c r="O125" s="801"/>
    </row>
    <row r="126" spans="1:15">
      <c r="A126" s="809" t="s">
        <v>559</v>
      </c>
      <c r="B126" s="803" t="s">
        <v>560</v>
      </c>
      <c r="C126" s="805" t="s">
        <v>561</v>
      </c>
      <c r="D126" s="605" t="s">
        <v>562</v>
      </c>
      <c r="E126" s="304"/>
      <c r="F126" s="801" t="s">
        <v>191</v>
      </c>
      <c r="G126" s="801" t="s">
        <v>191</v>
      </c>
      <c r="H126" s="801" t="s">
        <v>191</v>
      </c>
      <c r="I126" s="801" t="s">
        <v>191</v>
      </c>
      <c r="J126" s="812"/>
      <c r="K126" s="812"/>
      <c r="L126" s="801" t="s">
        <v>563</v>
      </c>
      <c r="M126" s="801" t="s">
        <v>564</v>
      </c>
      <c r="N126" s="801" t="s">
        <v>565</v>
      </c>
      <c r="O126" s="801" t="s">
        <v>566</v>
      </c>
    </row>
    <row r="127" spans="1:15">
      <c r="A127" s="810"/>
      <c r="B127" s="804"/>
      <c r="C127" s="806"/>
      <c r="D127" s="603" t="s">
        <v>567</v>
      </c>
      <c r="E127" s="304"/>
      <c r="F127" s="801"/>
      <c r="G127" s="801"/>
      <c r="H127" s="801"/>
      <c r="I127" s="801"/>
      <c r="J127" s="812"/>
      <c r="K127" s="812"/>
      <c r="L127" s="801"/>
      <c r="M127" s="801"/>
      <c r="N127" s="801"/>
      <c r="O127" s="801"/>
    </row>
    <row r="128" spans="1:15">
      <c r="A128" s="810"/>
      <c r="B128" s="807"/>
      <c r="C128" s="808"/>
      <c r="D128" s="604" t="s">
        <v>568</v>
      </c>
      <c r="E128" s="569"/>
      <c r="F128" s="801"/>
      <c r="G128" s="801"/>
      <c r="H128" s="801"/>
      <c r="I128" s="801"/>
      <c r="J128" s="812"/>
      <c r="K128" s="812"/>
      <c r="L128" s="801"/>
      <c r="M128" s="801"/>
      <c r="N128" s="801"/>
      <c r="O128" s="801"/>
    </row>
    <row r="129" spans="1:15">
      <c r="A129" s="810"/>
      <c r="B129" s="803" t="s">
        <v>569</v>
      </c>
      <c r="C129" s="805" t="s">
        <v>570</v>
      </c>
      <c r="D129" s="605" t="s">
        <v>571</v>
      </c>
      <c r="E129" s="304"/>
      <c r="F129" s="801" t="s">
        <v>191</v>
      </c>
      <c r="G129" s="801" t="s">
        <v>191</v>
      </c>
      <c r="H129" s="801" t="s">
        <v>191</v>
      </c>
      <c r="I129" s="801" t="s">
        <v>191</v>
      </c>
      <c r="J129" s="812"/>
      <c r="K129" s="812"/>
      <c r="L129" s="801" t="s">
        <v>572</v>
      </c>
      <c r="M129" s="801" t="s">
        <v>573</v>
      </c>
      <c r="N129" s="801" t="s">
        <v>574</v>
      </c>
      <c r="O129" s="801" t="s">
        <v>575</v>
      </c>
    </row>
    <row r="130" spans="1:15">
      <c r="A130" s="810"/>
      <c r="B130" s="804"/>
      <c r="C130" s="806"/>
      <c r="D130" s="603" t="s">
        <v>576</v>
      </c>
      <c r="E130" s="304"/>
      <c r="F130" s="801"/>
      <c r="G130" s="801"/>
      <c r="H130" s="801"/>
      <c r="I130" s="801"/>
      <c r="J130" s="812"/>
      <c r="K130" s="812"/>
      <c r="L130" s="801"/>
      <c r="M130" s="801"/>
      <c r="N130" s="801"/>
      <c r="O130" s="801"/>
    </row>
    <row r="131" spans="1:15">
      <c r="A131" s="810"/>
      <c r="B131" s="804"/>
      <c r="C131" s="806"/>
      <c r="D131" s="603" t="s">
        <v>577</v>
      </c>
      <c r="E131" s="304"/>
      <c r="F131" s="801"/>
      <c r="G131" s="801"/>
      <c r="H131" s="801"/>
      <c r="I131" s="801"/>
      <c r="J131" s="812"/>
      <c r="K131" s="812"/>
      <c r="L131" s="801"/>
      <c r="M131" s="801"/>
      <c r="N131" s="801"/>
      <c r="O131" s="801"/>
    </row>
    <row r="132" spans="1:15">
      <c r="A132" s="810"/>
      <c r="B132" s="807"/>
      <c r="C132" s="808"/>
      <c r="D132" s="604" t="s">
        <v>578</v>
      </c>
      <c r="E132" s="304"/>
      <c r="F132" s="801"/>
      <c r="G132" s="801"/>
      <c r="H132" s="801"/>
      <c r="I132" s="801"/>
      <c r="J132" s="812"/>
      <c r="K132" s="812"/>
      <c r="L132" s="801"/>
      <c r="M132" s="801"/>
      <c r="N132" s="801"/>
      <c r="O132" s="801"/>
    </row>
    <row r="133" spans="1:15">
      <c r="A133" s="810"/>
      <c r="B133" s="803" t="s">
        <v>579</v>
      </c>
      <c r="C133" s="805" t="s">
        <v>580</v>
      </c>
      <c r="D133" s="605" t="s">
        <v>581</v>
      </c>
      <c r="E133" s="304"/>
      <c r="F133" s="801" t="s">
        <v>191</v>
      </c>
      <c r="G133" s="801" t="s">
        <v>191</v>
      </c>
      <c r="H133" s="801" t="s">
        <v>191</v>
      </c>
      <c r="I133" s="801" t="s">
        <v>191</v>
      </c>
      <c r="J133" s="812"/>
      <c r="K133" s="812"/>
      <c r="L133" s="814" t="s">
        <v>582</v>
      </c>
      <c r="M133" s="814" t="s">
        <v>583</v>
      </c>
      <c r="N133" s="814" t="s">
        <v>584</v>
      </c>
      <c r="O133" s="814" t="s">
        <v>585</v>
      </c>
    </row>
    <row r="134" spans="1:15">
      <c r="A134" s="810"/>
      <c r="B134" s="804"/>
      <c r="C134" s="806"/>
      <c r="D134" s="603" t="s">
        <v>586</v>
      </c>
      <c r="E134" s="304"/>
      <c r="F134" s="801"/>
      <c r="G134" s="801"/>
      <c r="H134" s="801"/>
      <c r="I134" s="801"/>
      <c r="J134" s="812"/>
      <c r="K134" s="812"/>
      <c r="L134" s="814"/>
      <c r="M134" s="814"/>
      <c r="N134" s="814"/>
      <c r="O134" s="814"/>
    </row>
    <row r="135" spans="1:15">
      <c r="A135" s="815"/>
      <c r="B135" s="807"/>
      <c r="C135" s="808"/>
      <c r="D135" s="604" t="s">
        <v>587</v>
      </c>
      <c r="E135" s="304"/>
      <c r="F135" s="801"/>
      <c r="G135" s="801"/>
      <c r="H135" s="801"/>
      <c r="I135" s="801"/>
      <c r="J135" s="812"/>
      <c r="K135" s="812"/>
      <c r="L135" s="814"/>
      <c r="M135" s="814"/>
      <c r="N135" s="814"/>
      <c r="O135" s="814"/>
    </row>
    <row r="136" spans="1:15">
      <c r="A136" s="809" t="s">
        <v>588</v>
      </c>
      <c r="B136" s="803" t="s">
        <v>589</v>
      </c>
      <c r="C136" s="805" t="s">
        <v>590</v>
      </c>
      <c r="D136" s="605" t="s">
        <v>591</v>
      </c>
      <c r="E136" s="569"/>
      <c r="F136" s="801" t="s">
        <v>191</v>
      </c>
      <c r="G136" s="801" t="s">
        <v>191</v>
      </c>
      <c r="H136" s="801" t="s">
        <v>191</v>
      </c>
      <c r="I136" s="801" t="s">
        <v>191</v>
      </c>
      <c r="J136" s="812"/>
      <c r="K136" s="812"/>
      <c r="L136" s="801" t="s">
        <v>592</v>
      </c>
      <c r="M136" s="801" t="s">
        <v>593</v>
      </c>
      <c r="N136" s="801" t="s">
        <v>594</v>
      </c>
      <c r="O136" s="801" t="s">
        <v>595</v>
      </c>
    </row>
    <row r="137" spans="1:15">
      <c r="A137" s="810"/>
      <c r="B137" s="804"/>
      <c r="C137" s="806"/>
      <c r="D137" s="603" t="s">
        <v>596</v>
      </c>
      <c r="E137" s="569"/>
      <c r="F137" s="801"/>
      <c r="G137" s="801"/>
      <c r="H137" s="801"/>
      <c r="I137" s="801"/>
      <c r="J137" s="812"/>
      <c r="K137" s="812"/>
      <c r="L137" s="801"/>
      <c r="M137" s="801"/>
      <c r="N137" s="801"/>
      <c r="O137" s="801"/>
    </row>
    <row r="138" spans="1:15">
      <c r="A138" s="810"/>
      <c r="B138" s="804"/>
      <c r="C138" s="806"/>
      <c r="D138" s="603" t="s">
        <v>597</v>
      </c>
      <c r="E138" s="304"/>
      <c r="F138" s="801"/>
      <c r="G138" s="801"/>
      <c r="H138" s="801"/>
      <c r="I138" s="801"/>
      <c r="J138" s="812"/>
      <c r="K138" s="812"/>
      <c r="L138" s="801"/>
      <c r="M138" s="801"/>
      <c r="N138" s="801"/>
      <c r="O138" s="801"/>
    </row>
    <row r="139" spans="1:15">
      <c r="A139" s="810"/>
      <c r="B139" s="804"/>
      <c r="C139" s="806"/>
      <c r="D139" s="603" t="s">
        <v>598</v>
      </c>
      <c r="E139" s="304"/>
      <c r="F139" s="801"/>
      <c r="G139" s="801"/>
      <c r="H139" s="801"/>
      <c r="I139" s="801"/>
      <c r="J139" s="812"/>
      <c r="K139" s="812"/>
      <c r="L139" s="801"/>
      <c r="M139" s="801"/>
      <c r="N139" s="801"/>
      <c r="O139" s="801"/>
    </row>
    <row r="140" spans="1:15">
      <c r="A140" s="810"/>
      <c r="B140" s="804"/>
      <c r="C140" s="806"/>
      <c r="D140" s="604" t="s">
        <v>599</v>
      </c>
      <c r="E140" s="304"/>
      <c r="F140" s="801"/>
      <c r="G140" s="801"/>
      <c r="H140" s="801"/>
      <c r="I140" s="801"/>
      <c r="J140" s="812"/>
      <c r="K140" s="812"/>
      <c r="L140" s="801"/>
      <c r="M140" s="801"/>
      <c r="N140" s="801"/>
      <c r="O140" s="801"/>
    </row>
    <row r="141" spans="1:15">
      <c r="A141" s="810"/>
      <c r="B141" s="803" t="s">
        <v>600</v>
      </c>
      <c r="C141" s="805" t="s">
        <v>601</v>
      </c>
      <c r="D141" s="605" t="s">
        <v>602</v>
      </c>
      <c r="E141" s="569"/>
      <c r="F141" s="801" t="s">
        <v>191</v>
      </c>
      <c r="G141" s="801" t="s">
        <v>191</v>
      </c>
      <c r="H141" s="801" t="s">
        <v>191</v>
      </c>
      <c r="I141" s="801" t="s">
        <v>191</v>
      </c>
      <c r="J141" s="812"/>
      <c r="K141" s="812"/>
      <c r="L141" s="801" t="s">
        <v>603</v>
      </c>
      <c r="M141" s="801" t="s">
        <v>604</v>
      </c>
      <c r="N141" s="801" t="s">
        <v>605</v>
      </c>
      <c r="O141" s="801" t="s">
        <v>606</v>
      </c>
    </row>
    <row r="142" spans="1:15">
      <c r="A142" s="810"/>
      <c r="B142" s="804"/>
      <c r="C142" s="806"/>
      <c r="D142" s="603" t="s">
        <v>607</v>
      </c>
      <c r="E142" s="304"/>
      <c r="F142" s="801"/>
      <c r="G142" s="801"/>
      <c r="H142" s="801"/>
      <c r="I142" s="801"/>
      <c r="J142" s="812"/>
      <c r="K142" s="812"/>
      <c r="L142" s="801"/>
      <c r="M142" s="801"/>
      <c r="N142" s="801"/>
      <c r="O142" s="801"/>
    </row>
    <row r="143" spans="1:15">
      <c r="A143" s="810"/>
      <c r="B143" s="804"/>
      <c r="C143" s="806"/>
      <c r="D143" s="603" t="s">
        <v>608</v>
      </c>
      <c r="E143" s="304"/>
      <c r="F143" s="801"/>
      <c r="G143" s="801"/>
      <c r="H143" s="801"/>
      <c r="I143" s="801"/>
      <c r="J143" s="812"/>
      <c r="K143" s="812"/>
      <c r="L143" s="801"/>
      <c r="M143" s="801"/>
      <c r="N143" s="801"/>
      <c r="O143" s="801"/>
    </row>
    <row r="144" spans="1:15" ht="25.5">
      <c r="A144" s="810"/>
      <c r="B144" s="803" t="s">
        <v>609</v>
      </c>
      <c r="C144" s="805" t="s">
        <v>610</v>
      </c>
      <c r="D144" s="605" t="s">
        <v>611</v>
      </c>
      <c r="E144" s="569"/>
      <c r="F144" s="801" t="s">
        <v>8</v>
      </c>
      <c r="G144" s="801" t="s">
        <v>8</v>
      </c>
      <c r="H144" s="801"/>
      <c r="I144" s="801" t="s">
        <v>8</v>
      </c>
      <c r="J144" s="812"/>
      <c r="K144" s="812"/>
      <c r="L144" s="801" t="s">
        <v>612</v>
      </c>
      <c r="M144" s="801" t="s">
        <v>613</v>
      </c>
      <c r="N144" s="801" t="s">
        <v>614</v>
      </c>
      <c r="O144" s="801" t="s">
        <v>615</v>
      </c>
    </row>
    <row r="145" spans="1:15">
      <c r="A145" s="810"/>
      <c r="B145" s="804"/>
      <c r="C145" s="806"/>
      <c r="D145" s="603" t="s">
        <v>616</v>
      </c>
      <c r="E145" s="569"/>
      <c r="F145" s="801"/>
      <c r="G145" s="801"/>
      <c r="H145" s="801"/>
      <c r="I145" s="801"/>
      <c r="J145" s="812"/>
      <c r="K145" s="812"/>
      <c r="L145" s="801"/>
      <c r="M145" s="801"/>
      <c r="N145" s="801"/>
      <c r="O145" s="801"/>
    </row>
    <row r="146" spans="1:15">
      <c r="A146" s="810"/>
      <c r="B146" s="804"/>
      <c r="C146" s="806"/>
      <c r="D146" s="603" t="s">
        <v>617</v>
      </c>
      <c r="E146" s="569">
        <v>1</v>
      </c>
      <c r="F146" s="801"/>
      <c r="G146" s="801"/>
      <c r="H146" s="801"/>
      <c r="I146" s="801"/>
      <c r="J146" s="812"/>
      <c r="K146" s="812"/>
      <c r="L146" s="801"/>
      <c r="M146" s="801"/>
      <c r="N146" s="801"/>
      <c r="O146" s="801"/>
    </row>
    <row r="147" spans="1:15">
      <c r="A147" s="810"/>
      <c r="B147" s="804"/>
      <c r="C147" s="806"/>
      <c r="D147" s="603" t="s">
        <v>618</v>
      </c>
      <c r="E147" s="304">
        <v>1</v>
      </c>
      <c r="F147" s="801"/>
      <c r="G147" s="801"/>
      <c r="H147" s="801"/>
      <c r="I147" s="801"/>
      <c r="J147" s="812"/>
      <c r="K147" s="812"/>
      <c r="L147" s="801"/>
      <c r="M147" s="801"/>
      <c r="N147" s="801"/>
      <c r="O147" s="801"/>
    </row>
    <row r="148" spans="1:15" ht="25.5">
      <c r="A148" s="810"/>
      <c r="B148" s="804"/>
      <c r="C148" s="806"/>
      <c r="D148" s="604" t="s">
        <v>619</v>
      </c>
      <c r="E148" s="304">
        <v>2</v>
      </c>
      <c r="F148" s="801"/>
      <c r="G148" s="801"/>
      <c r="H148" s="801"/>
      <c r="I148" s="801"/>
      <c r="J148" s="812"/>
      <c r="K148" s="812"/>
      <c r="L148" s="801"/>
      <c r="M148" s="801"/>
      <c r="N148" s="801"/>
      <c r="O148" s="801"/>
    </row>
    <row r="149" spans="1:15">
      <c r="A149" s="810"/>
      <c r="B149" s="803" t="s">
        <v>620</v>
      </c>
      <c r="C149" s="805" t="s">
        <v>621</v>
      </c>
      <c r="D149" s="605" t="s">
        <v>622</v>
      </c>
      <c r="E149" s="304">
        <v>4</v>
      </c>
      <c r="F149" s="801" t="s">
        <v>8</v>
      </c>
      <c r="G149" s="801" t="s">
        <v>8</v>
      </c>
      <c r="H149" s="801"/>
      <c r="I149" s="801" t="s">
        <v>8</v>
      </c>
      <c r="J149" s="812"/>
      <c r="K149" s="812"/>
      <c r="L149" s="801" t="s">
        <v>623</v>
      </c>
      <c r="M149" s="801" t="s">
        <v>624</v>
      </c>
      <c r="N149" s="801" t="s">
        <v>625</v>
      </c>
      <c r="O149" s="801" t="s">
        <v>626</v>
      </c>
    </row>
    <row r="150" spans="1:15">
      <c r="A150" s="810"/>
      <c r="B150" s="804"/>
      <c r="C150" s="806"/>
      <c r="D150" s="603" t="s">
        <v>627</v>
      </c>
      <c r="E150" s="304">
        <v>7</v>
      </c>
      <c r="F150" s="801"/>
      <c r="G150" s="801"/>
      <c r="H150" s="801"/>
      <c r="I150" s="801"/>
      <c r="J150" s="812"/>
      <c r="K150" s="812"/>
      <c r="L150" s="801"/>
      <c r="M150" s="801"/>
      <c r="N150" s="801"/>
      <c r="O150" s="801"/>
    </row>
    <row r="151" spans="1:15">
      <c r="A151" s="810"/>
      <c r="B151" s="804"/>
      <c r="C151" s="806"/>
      <c r="D151" s="603" t="s">
        <v>628</v>
      </c>
      <c r="E151" s="304"/>
      <c r="F151" s="801"/>
      <c r="G151" s="801"/>
      <c r="H151" s="801"/>
      <c r="I151" s="801"/>
      <c r="J151" s="812"/>
      <c r="K151" s="812"/>
      <c r="L151" s="801"/>
      <c r="M151" s="801"/>
      <c r="N151" s="801"/>
      <c r="O151" s="801"/>
    </row>
    <row r="152" spans="1:15">
      <c r="A152" s="810"/>
      <c r="B152" s="804"/>
      <c r="C152" s="806"/>
      <c r="D152" s="603" t="s">
        <v>629</v>
      </c>
      <c r="E152" s="304">
        <v>6</v>
      </c>
      <c r="F152" s="801"/>
      <c r="G152" s="801"/>
      <c r="H152" s="801"/>
      <c r="I152" s="801"/>
      <c r="J152" s="812"/>
      <c r="K152" s="812"/>
      <c r="L152" s="801"/>
      <c r="M152" s="801"/>
      <c r="N152" s="801"/>
      <c r="O152" s="801"/>
    </row>
    <row r="153" spans="1:15" ht="25.5">
      <c r="A153" s="810"/>
      <c r="B153" s="807"/>
      <c r="C153" s="808"/>
      <c r="D153" s="604" t="s">
        <v>630</v>
      </c>
      <c r="E153" s="304">
        <v>7</v>
      </c>
      <c r="F153" s="801"/>
      <c r="G153" s="801"/>
      <c r="H153" s="801"/>
      <c r="I153" s="801"/>
      <c r="J153" s="812"/>
      <c r="K153" s="812"/>
      <c r="L153" s="801"/>
      <c r="M153" s="801"/>
      <c r="N153" s="801"/>
      <c r="O153" s="801"/>
    </row>
    <row r="154" spans="1:15">
      <c r="A154" s="809" t="s">
        <v>631</v>
      </c>
      <c r="B154" s="803" t="s">
        <v>632</v>
      </c>
      <c r="C154" s="805" t="s">
        <v>633</v>
      </c>
      <c r="D154" s="605" t="s">
        <v>634</v>
      </c>
      <c r="E154" s="304"/>
      <c r="F154" s="811" t="s">
        <v>191</v>
      </c>
      <c r="G154" s="811" t="s">
        <v>191</v>
      </c>
      <c r="H154" s="811" t="s">
        <v>191</v>
      </c>
      <c r="I154" s="811" t="s">
        <v>191</v>
      </c>
      <c r="J154" s="812"/>
      <c r="K154" s="812"/>
      <c r="L154" s="801" t="s">
        <v>635</v>
      </c>
      <c r="M154" s="801" t="s">
        <v>636</v>
      </c>
      <c r="N154" s="801" t="s">
        <v>637</v>
      </c>
      <c r="O154" s="801" t="s">
        <v>638</v>
      </c>
    </row>
    <row r="155" spans="1:15">
      <c r="A155" s="810"/>
      <c r="B155" s="804"/>
      <c r="C155" s="806"/>
      <c r="D155" s="603" t="s">
        <v>639</v>
      </c>
      <c r="E155" s="304"/>
      <c r="F155" s="812"/>
      <c r="G155" s="812"/>
      <c r="H155" s="812"/>
      <c r="I155" s="812"/>
      <c r="J155" s="812"/>
      <c r="K155" s="812"/>
      <c r="L155" s="801"/>
      <c r="M155" s="801"/>
      <c r="N155" s="801"/>
      <c r="O155" s="801"/>
    </row>
    <row r="156" spans="1:15" ht="25.5">
      <c r="A156" s="810"/>
      <c r="B156" s="804"/>
      <c r="C156" s="806"/>
      <c r="D156" s="603" t="s">
        <v>640</v>
      </c>
      <c r="E156" s="304"/>
      <c r="F156" s="812"/>
      <c r="G156" s="812"/>
      <c r="H156" s="812"/>
      <c r="I156" s="812"/>
      <c r="J156" s="812"/>
      <c r="K156" s="812"/>
      <c r="L156" s="801"/>
      <c r="M156" s="801"/>
      <c r="N156" s="801"/>
      <c r="O156" s="801"/>
    </row>
    <row r="157" spans="1:15">
      <c r="A157" s="810"/>
      <c r="B157" s="807"/>
      <c r="C157" s="808"/>
      <c r="D157" s="604" t="s">
        <v>641</v>
      </c>
      <c r="E157" s="304"/>
      <c r="F157" s="813"/>
      <c r="G157" s="813"/>
      <c r="H157" s="813"/>
      <c r="I157" s="813"/>
      <c r="J157" s="812"/>
      <c r="K157" s="812"/>
      <c r="L157" s="801"/>
      <c r="M157" s="801"/>
      <c r="N157" s="801"/>
      <c r="O157" s="801"/>
    </row>
    <row r="158" spans="1:15">
      <c r="A158" s="781"/>
      <c r="B158" s="803" t="s">
        <v>642</v>
      </c>
      <c r="C158" s="805" t="s">
        <v>643</v>
      </c>
      <c r="D158" s="605" t="s">
        <v>644</v>
      </c>
      <c r="E158" s="569"/>
      <c r="F158" s="801" t="s">
        <v>191</v>
      </c>
      <c r="G158" s="801" t="s">
        <v>191</v>
      </c>
      <c r="H158" s="801" t="s">
        <v>191</v>
      </c>
      <c r="I158" s="801" t="s">
        <v>191</v>
      </c>
      <c r="J158" s="812"/>
      <c r="K158" s="812"/>
      <c r="L158" s="801" t="s">
        <v>645</v>
      </c>
      <c r="M158" s="801" t="s">
        <v>646</v>
      </c>
      <c r="N158" s="801" t="s">
        <v>647</v>
      </c>
      <c r="O158" s="801" t="s">
        <v>648</v>
      </c>
    </row>
    <row r="159" spans="1:15">
      <c r="A159" s="781"/>
      <c r="B159" s="804"/>
      <c r="C159" s="806"/>
      <c r="D159" s="603" t="s">
        <v>649</v>
      </c>
      <c r="E159" s="304"/>
      <c r="F159" s="801"/>
      <c r="G159" s="801"/>
      <c r="H159" s="801"/>
      <c r="I159" s="801"/>
      <c r="J159" s="812"/>
      <c r="K159" s="812"/>
      <c r="L159" s="801"/>
      <c r="M159" s="801"/>
      <c r="N159" s="801"/>
      <c r="O159" s="801"/>
    </row>
    <row r="160" spans="1:15">
      <c r="A160" s="781"/>
      <c r="B160" s="804"/>
      <c r="C160" s="806"/>
      <c r="D160" s="603" t="s">
        <v>650</v>
      </c>
      <c r="E160" s="304"/>
      <c r="F160" s="801"/>
      <c r="G160" s="801"/>
      <c r="H160" s="801"/>
      <c r="I160" s="801"/>
      <c r="J160" s="812"/>
      <c r="K160" s="812"/>
      <c r="L160" s="801"/>
      <c r="M160" s="801"/>
      <c r="N160" s="801"/>
      <c r="O160" s="801"/>
    </row>
    <row r="161" spans="1:15">
      <c r="A161" s="781"/>
      <c r="B161" s="804"/>
      <c r="C161" s="806"/>
      <c r="D161" s="603" t="s">
        <v>651</v>
      </c>
      <c r="E161" s="304"/>
      <c r="F161" s="801"/>
      <c r="G161" s="801"/>
      <c r="H161" s="801"/>
      <c r="I161" s="801"/>
      <c r="J161" s="812"/>
      <c r="K161" s="812"/>
      <c r="L161" s="801"/>
      <c r="M161" s="801"/>
      <c r="N161" s="801"/>
      <c r="O161" s="801"/>
    </row>
    <row r="162" spans="1:15">
      <c r="A162" s="781"/>
      <c r="B162" s="804"/>
      <c r="C162" s="806"/>
      <c r="D162" s="603" t="s">
        <v>652</v>
      </c>
      <c r="E162" s="304"/>
      <c r="F162" s="801"/>
      <c r="G162" s="801"/>
      <c r="H162" s="801"/>
      <c r="I162" s="801"/>
      <c r="J162" s="812"/>
      <c r="K162" s="812"/>
      <c r="L162" s="801"/>
      <c r="M162" s="801"/>
      <c r="N162" s="801"/>
      <c r="O162" s="801"/>
    </row>
    <row r="163" spans="1:15">
      <c r="A163" s="781"/>
      <c r="B163" s="804"/>
      <c r="C163" s="806"/>
      <c r="D163" s="604" t="s">
        <v>653</v>
      </c>
      <c r="E163" s="304"/>
      <c r="F163" s="801"/>
      <c r="G163" s="801"/>
      <c r="H163" s="801"/>
      <c r="I163" s="801"/>
      <c r="J163" s="812"/>
      <c r="K163" s="812"/>
      <c r="L163" s="801"/>
      <c r="M163" s="801"/>
      <c r="N163" s="801"/>
      <c r="O163" s="801"/>
    </row>
    <row r="164" spans="1:15">
      <c r="A164" s="809" t="s">
        <v>654</v>
      </c>
      <c r="B164" s="803" t="s">
        <v>655</v>
      </c>
      <c r="C164" s="805" t="s">
        <v>656</v>
      </c>
      <c r="D164" s="605" t="s">
        <v>657</v>
      </c>
      <c r="E164" s="304"/>
      <c r="F164" s="801" t="s">
        <v>191</v>
      </c>
      <c r="G164" s="801" t="s">
        <v>191</v>
      </c>
      <c r="H164" s="801" t="s">
        <v>191</v>
      </c>
      <c r="I164" s="801" t="s">
        <v>191</v>
      </c>
      <c r="J164" s="812"/>
      <c r="K164" s="812"/>
      <c r="L164" s="801" t="s">
        <v>658</v>
      </c>
      <c r="M164" s="801" t="s">
        <v>659</v>
      </c>
      <c r="N164" s="801" t="s">
        <v>660</v>
      </c>
      <c r="O164" s="801" t="s">
        <v>661</v>
      </c>
    </row>
    <row r="165" spans="1:15" ht="25.5">
      <c r="A165" s="810"/>
      <c r="B165" s="804"/>
      <c r="C165" s="806"/>
      <c r="D165" s="603" t="s">
        <v>662</v>
      </c>
      <c r="E165" s="304"/>
      <c r="F165" s="801"/>
      <c r="G165" s="801"/>
      <c r="H165" s="801"/>
      <c r="I165" s="801"/>
      <c r="J165" s="812"/>
      <c r="K165" s="812"/>
      <c r="L165" s="801"/>
      <c r="M165" s="801"/>
      <c r="N165" s="801"/>
      <c r="O165" s="801"/>
    </row>
    <row r="166" spans="1:15">
      <c r="A166" s="810"/>
      <c r="B166" s="804"/>
      <c r="C166" s="806"/>
      <c r="D166" s="603" t="s">
        <v>663</v>
      </c>
      <c r="E166" s="304"/>
      <c r="F166" s="801"/>
      <c r="G166" s="801"/>
      <c r="H166" s="801"/>
      <c r="I166" s="801"/>
      <c r="J166" s="812"/>
      <c r="K166" s="812"/>
      <c r="L166" s="801"/>
      <c r="M166" s="801"/>
      <c r="N166" s="801"/>
      <c r="O166" s="801"/>
    </row>
    <row r="167" spans="1:15">
      <c r="A167" s="810"/>
      <c r="B167" s="804"/>
      <c r="C167" s="806"/>
      <c r="D167" s="603" t="s">
        <v>664</v>
      </c>
      <c r="E167" s="304"/>
      <c r="F167" s="801"/>
      <c r="G167" s="801"/>
      <c r="H167" s="801"/>
      <c r="I167" s="801"/>
      <c r="J167" s="812"/>
      <c r="K167" s="812"/>
      <c r="L167" s="801"/>
      <c r="M167" s="801"/>
      <c r="N167" s="801"/>
      <c r="O167" s="801"/>
    </row>
    <row r="168" spans="1:15">
      <c r="A168" s="810"/>
      <c r="B168" s="804"/>
      <c r="C168" s="806"/>
      <c r="D168" s="603" t="s">
        <v>665</v>
      </c>
      <c r="E168" s="304"/>
      <c r="F168" s="801"/>
      <c r="G168" s="801"/>
      <c r="H168" s="801"/>
      <c r="I168" s="801"/>
      <c r="J168" s="812"/>
      <c r="K168" s="812"/>
      <c r="L168" s="801"/>
      <c r="M168" s="801"/>
      <c r="N168" s="801"/>
      <c r="O168" s="801"/>
    </row>
    <row r="169" spans="1:15">
      <c r="A169" s="810"/>
      <c r="B169" s="804"/>
      <c r="C169" s="806"/>
      <c r="D169" s="604" t="s">
        <v>666</v>
      </c>
      <c r="E169" s="312"/>
      <c r="F169" s="801"/>
      <c r="G169" s="801"/>
      <c r="H169" s="801"/>
      <c r="I169" s="801"/>
      <c r="J169" s="812"/>
      <c r="K169" s="812"/>
      <c r="L169" s="801"/>
      <c r="M169" s="801"/>
      <c r="N169" s="801"/>
      <c r="O169" s="801"/>
    </row>
    <row r="170" spans="1:15" ht="25.5">
      <c r="A170" s="810"/>
      <c r="B170" s="803" t="s">
        <v>139</v>
      </c>
      <c r="C170" s="805" t="s">
        <v>667</v>
      </c>
      <c r="D170" s="605" t="s">
        <v>668</v>
      </c>
      <c r="E170" s="304"/>
      <c r="F170" s="801" t="s">
        <v>191</v>
      </c>
      <c r="G170" s="801" t="s">
        <v>191</v>
      </c>
      <c r="H170" s="801" t="s">
        <v>191</v>
      </c>
      <c r="I170" s="801" t="s">
        <v>191</v>
      </c>
      <c r="J170" s="812"/>
      <c r="K170" s="812"/>
      <c r="L170" s="801" t="s">
        <v>669</v>
      </c>
      <c r="M170" s="801" t="s">
        <v>670</v>
      </c>
      <c r="N170" s="801" t="s">
        <v>671</v>
      </c>
      <c r="O170" s="801" t="s">
        <v>672</v>
      </c>
    </row>
    <row r="171" spans="1:15">
      <c r="A171" s="810"/>
      <c r="B171" s="804"/>
      <c r="C171" s="806"/>
      <c r="D171" s="603" t="s">
        <v>673</v>
      </c>
      <c r="E171" s="304"/>
      <c r="F171" s="801"/>
      <c r="G171" s="801"/>
      <c r="H171" s="801"/>
      <c r="I171" s="801"/>
      <c r="J171" s="812"/>
      <c r="K171" s="812"/>
      <c r="L171" s="801"/>
      <c r="M171" s="801"/>
      <c r="N171" s="801"/>
      <c r="O171" s="801"/>
    </row>
    <row r="172" spans="1:15">
      <c r="A172" s="810"/>
      <c r="B172" s="804"/>
      <c r="C172" s="806"/>
      <c r="D172" s="603" t="s">
        <v>674</v>
      </c>
      <c r="E172" s="304"/>
      <c r="F172" s="801"/>
      <c r="G172" s="801"/>
      <c r="H172" s="801"/>
      <c r="I172" s="801"/>
      <c r="J172" s="812"/>
      <c r="K172" s="812"/>
      <c r="L172" s="801"/>
      <c r="M172" s="801"/>
      <c r="N172" s="801"/>
      <c r="O172" s="801"/>
    </row>
    <row r="173" spans="1:15" ht="25.5">
      <c r="A173" s="810"/>
      <c r="B173" s="807"/>
      <c r="C173" s="808"/>
      <c r="D173" s="604" t="s">
        <v>675</v>
      </c>
      <c r="E173" s="304"/>
      <c r="F173" s="801"/>
      <c r="G173" s="801"/>
      <c r="H173" s="801"/>
      <c r="I173" s="801"/>
      <c r="J173" s="812"/>
      <c r="K173" s="812"/>
      <c r="L173" s="801"/>
      <c r="M173" s="801"/>
      <c r="N173" s="801"/>
      <c r="O173" s="801"/>
    </row>
    <row r="174" spans="1:15">
      <c r="A174" s="810"/>
      <c r="B174" s="803" t="s">
        <v>676</v>
      </c>
      <c r="C174" s="805" t="s">
        <v>677</v>
      </c>
      <c r="D174" s="605" t="s">
        <v>678</v>
      </c>
      <c r="E174" s="569"/>
      <c r="F174" s="801" t="s">
        <v>191</v>
      </c>
      <c r="G174" s="801" t="s">
        <v>191</v>
      </c>
      <c r="H174" s="801" t="s">
        <v>191</v>
      </c>
      <c r="I174" s="801" t="s">
        <v>191</v>
      </c>
      <c r="J174" s="812"/>
      <c r="K174" s="812"/>
      <c r="L174" s="801" t="s">
        <v>679</v>
      </c>
      <c r="M174" s="801" t="s">
        <v>680</v>
      </c>
      <c r="N174" s="801" t="s">
        <v>681</v>
      </c>
      <c r="O174" s="801" t="s">
        <v>682</v>
      </c>
    </row>
    <row r="175" spans="1:15">
      <c r="A175" s="810"/>
      <c r="B175" s="804"/>
      <c r="C175" s="806"/>
      <c r="D175" s="603" t="s">
        <v>683</v>
      </c>
      <c r="E175" s="304"/>
      <c r="F175" s="801"/>
      <c r="G175" s="801"/>
      <c r="H175" s="801"/>
      <c r="I175" s="801"/>
      <c r="J175" s="812"/>
      <c r="K175" s="812"/>
      <c r="L175" s="801"/>
      <c r="M175" s="801"/>
      <c r="N175" s="801"/>
      <c r="O175" s="801"/>
    </row>
    <row r="176" spans="1:15" ht="25.5">
      <c r="A176" s="810"/>
      <c r="B176" s="804"/>
      <c r="C176" s="806"/>
      <c r="D176" s="604" t="s">
        <v>684</v>
      </c>
      <c r="E176" s="304"/>
      <c r="F176" s="801"/>
      <c r="G176" s="801"/>
      <c r="H176" s="801"/>
      <c r="I176" s="801"/>
      <c r="J176" s="813"/>
      <c r="K176" s="813"/>
      <c r="L176" s="801"/>
      <c r="M176" s="801"/>
      <c r="N176" s="801"/>
      <c r="O176" s="801"/>
    </row>
    <row r="177" spans="1:15" ht="51">
      <c r="A177" s="570"/>
      <c r="B177" s="571"/>
      <c r="C177" s="570" t="s">
        <v>685</v>
      </c>
      <c r="D177" s="571" t="s">
        <v>686</v>
      </c>
      <c r="E177" s="572"/>
      <c r="F177" s="606" t="s">
        <v>321</v>
      </c>
      <c r="G177" s="606" t="s">
        <v>322</v>
      </c>
      <c r="H177" s="606" t="s">
        <v>323</v>
      </c>
      <c r="I177" s="606" t="s">
        <v>11</v>
      </c>
      <c r="J177" s="606" t="s">
        <v>324</v>
      </c>
      <c r="K177" s="606" t="s">
        <v>325</v>
      </c>
      <c r="L177" s="324"/>
      <c r="M177" s="324"/>
      <c r="N177" s="324"/>
      <c r="O177" s="324"/>
    </row>
    <row r="178" spans="1:15" ht="76.5">
      <c r="A178" s="802" t="s">
        <v>687</v>
      </c>
      <c r="B178" s="570" t="s">
        <v>688</v>
      </c>
      <c r="C178" s="573" t="s">
        <v>689</v>
      </c>
      <c r="D178" s="607" t="s">
        <v>690</v>
      </c>
      <c r="E178" s="574" t="s">
        <v>8</v>
      </c>
      <c r="F178" s="574"/>
      <c r="G178" s="574" t="s">
        <v>8</v>
      </c>
      <c r="H178" s="574"/>
      <c r="I178" s="574"/>
      <c r="J178" s="798" t="s">
        <v>191</v>
      </c>
      <c r="K178" s="798" t="s">
        <v>191</v>
      </c>
      <c r="L178" s="324"/>
      <c r="M178" s="324"/>
      <c r="N178" s="324"/>
      <c r="O178" s="324"/>
    </row>
    <row r="179" spans="1:15" ht="51">
      <c r="A179" s="797"/>
      <c r="B179" s="570" t="s">
        <v>688</v>
      </c>
      <c r="C179" s="575" t="s">
        <v>691</v>
      </c>
      <c r="D179" s="607" t="s">
        <v>692</v>
      </c>
      <c r="E179" s="574" t="s">
        <v>8</v>
      </c>
      <c r="F179" s="574"/>
      <c r="G179" s="574" t="s">
        <v>8</v>
      </c>
      <c r="H179" s="574"/>
      <c r="I179" s="574"/>
      <c r="J179" s="799"/>
      <c r="K179" s="799"/>
      <c r="L179" s="324"/>
      <c r="M179" s="324"/>
      <c r="N179" s="324"/>
      <c r="O179" s="324"/>
    </row>
    <row r="180" spans="1:15" ht="63.75">
      <c r="A180" s="797"/>
      <c r="B180" s="570" t="s">
        <v>688</v>
      </c>
      <c r="C180" s="575" t="s">
        <v>693</v>
      </c>
      <c r="D180" s="607" t="s">
        <v>694</v>
      </c>
      <c r="E180" s="574" t="s">
        <v>8</v>
      </c>
      <c r="F180" s="574"/>
      <c r="G180" s="574" t="s">
        <v>8</v>
      </c>
      <c r="H180" s="574"/>
      <c r="I180" s="574"/>
      <c r="J180" s="799"/>
      <c r="K180" s="799"/>
      <c r="L180" s="324"/>
      <c r="M180" s="324"/>
      <c r="N180" s="324"/>
      <c r="O180" s="324"/>
    </row>
    <row r="181" spans="1:15" ht="76.5">
      <c r="A181" s="576" t="s">
        <v>695</v>
      </c>
      <c r="B181" s="570" t="s">
        <v>688</v>
      </c>
      <c r="C181" s="573" t="s">
        <v>803</v>
      </c>
      <c r="D181" s="607" t="s">
        <v>696</v>
      </c>
      <c r="E181" s="574" t="s">
        <v>8</v>
      </c>
      <c r="F181" s="574"/>
      <c r="G181" s="574" t="s">
        <v>8</v>
      </c>
      <c r="H181" s="574"/>
      <c r="I181" s="574"/>
      <c r="J181" s="799"/>
      <c r="K181" s="799"/>
      <c r="L181" s="324"/>
      <c r="M181" s="324"/>
      <c r="N181" s="324"/>
      <c r="O181" s="324"/>
    </row>
    <row r="182" spans="1:15" ht="63.75">
      <c r="A182" s="576" t="s">
        <v>697</v>
      </c>
      <c r="B182" s="570" t="s">
        <v>688</v>
      </c>
      <c r="C182" s="573" t="s">
        <v>698</v>
      </c>
      <c r="D182" s="607" t="s">
        <v>699</v>
      </c>
      <c r="E182" s="574" t="s">
        <v>8</v>
      </c>
      <c r="F182" s="574"/>
      <c r="G182" s="574" t="s">
        <v>8</v>
      </c>
      <c r="H182" s="574"/>
      <c r="I182" s="574"/>
      <c r="J182" s="799"/>
      <c r="K182" s="799"/>
      <c r="L182" s="324"/>
      <c r="M182" s="324"/>
      <c r="N182" s="324"/>
      <c r="O182" s="324"/>
    </row>
    <row r="183" spans="1:15" ht="409.5">
      <c r="A183" s="576" t="s">
        <v>700</v>
      </c>
      <c r="B183" s="570" t="s">
        <v>688</v>
      </c>
      <c r="C183" s="577" t="s">
        <v>700</v>
      </c>
      <c r="D183" s="607" t="s">
        <v>701</v>
      </c>
      <c r="E183" s="574" t="s">
        <v>8</v>
      </c>
      <c r="F183" s="574"/>
      <c r="G183" s="574" t="s">
        <v>8</v>
      </c>
      <c r="H183" s="574"/>
      <c r="I183" s="574"/>
      <c r="J183" s="800"/>
      <c r="K183" s="800"/>
      <c r="L183" s="324"/>
      <c r="M183" s="324"/>
      <c r="N183" s="324"/>
      <c r="O183" s="324"/>
    </row>
    <row r="184" spans="1:15" ht="76.5">
      <c r="A184" s="578"/>
      <c r="B184" s="795" t="s">
        <v>702</v>
      </c>
      <c r="C184" s="796"/>
      <c r="D184" s="608" t="s">
        <v>703</v>
      </c>
      <c r="E184" s="579"/>
      <c r="F184" s="609" t="s">
        <v>704</v>
      </c>
      <c r="G184" s="609" t="s">
        <v>704</v>
      </c>
      <c r="H184" s="609" t="s">
        <v>704</v>
      </c>
      <c r="I184" s="609" t="s">
        <v>11</v>
      </c>
      <c r="J184" s="609" t="s">
        <v>324</v>
      </c>
      <c r="K184" s="609" t="s">
        <v>325</v>
      </c>
      <c r="L184" s="324"/>
      <c r="M184" s="324"/>
      <c r="N184" s="324"/>
      <c r="O184" s="324"/>
    </row>
    <row r="185" spans="1:15" ht="25.5">
      <c r="A185" s="797" t="s">
        <v>705</v>
      </c>
      <c r="B185" s="579" t="s">
        <v>688</v>
      </c>
      <c r="C185" s="580" t="s">
        <v>706</v>
      </c>
      <c r="D185" s="610" t="s">
        <v>707</v>
      </c>
      <c r="E185" s="574" t="s">
        <v>8</v>
      </c>
      <c r="F185" s="574"/>
      <c r="G185" s="574" t="s">
        <v>8</v>
      </c>
      <c r="H185" s="574"/>
      <c r="I185" s="574"/>
      <c r="J185" s="798" t="s">
        <v>191</v>
      </c>
      <c r="K185" s="798" t="s">
        <v>191</v>
      </c>
      <c r="L185" s="324"/>
      <c r="M185" s="324"/>
      <c r="N185" s="324"/>
      <c r="O185" s="324"/>
    </row>
    <row r="186" spans="1:15" ht="38.25">
      <c r="A186" s="797"/>
      <c r="B186" s="579" t="s">
        <v>688</v>
      </c>
      <c r="C186" s="580" t="s">
        <v>708</v>
      </c>
      <c r="D186" s="610" t="s">
        <v>709</v>
      </c>
      <c r="E186" s="574" t="s">
        <v>8</v>
      </c>
      <c r="F186" s="574"/>
      <c r="G186" s="574" t="s">
        <v>8</v>
      </c>
      <c r="H186" s="574"/>
      <c r="I186" s="574"/>
      <c r="J186" s="799"/>
      <c r="K186" s="799"/>
      <c r="L186" s="324"/>
      <c r="M186" s="324"/>
      <c r="N186" s="324"/>
      <c r="O186" s="324"/>
    </row>
    <row r="187" spans="1:15" ht="51">
      <c r="A187" s="797"/>
      <c r="B187" s="579" t="s">
        <v>688</v>
      </c>
      <c r="C187" s="580" t="s">
        <v>710</v>
      </c>
      <c r="D187" s="610" t="s">
        <v>711</v>
      </c>
      <c r="E187" s="574" t="s">
        <v>8</v>
      </c>
      <c r="F187" s="574"/>
      <c r="G187" s="574" t="s">
        <v>8</v>
      </c>
      <c r="H187" s="574"/>
      <c r="I187" s="574"/>
      <c r="J187" s="799"/>
      <c r="K187" s="799"/>
      <c r="L187" s="324"/>
      <c r="M187" s="324"/>
      <c r="N187" s="324"/>
      <c r="O187" s="324"/>
    </row>
    <row r="188" spans="1:15" ht="51">
      <c r="A188" s="797" t="s">
        <v>712</v>
      </c>
      <c r="B188" s="579" t="s">
        <v>688</v>
      </c>
      <c r="C188" s="580" t="s">
        <v>706</v>
      </c>
      <c r="D188" s="610" t="s">
        <v>713</v>
      </c>
      <c r="E188" s="574" t="s">
        <v>8</v>
      </c>
      <c r="F188" s="574"/>
      <c r="G188" s="574" t="s">
        <v>8</v>
      </c>
      <c r="H188" s="574"/>
      <c r="I188" s="574"/>
      <c r="J188" s="799"/>
      <c r="K188" s="799"/>
      <c r="L188" s="324"/>
      <c r="M188" s="324"/>
      <c r="N188" s="324"/>
      <c r="O188" s="324"/>
    </row>
    <row r="189" spans="1:15" ht="51">
      <c r="A189" s="797"/>
      <c r="B189" s="579" t="s">
        <v>688</v>
      </c>
      <c r="C189" s="580" t="s">
        <v>708</v>
      </c>
      <c r="D189" s="610" t="s">
        <v>714</v>
      </c>
      <c r="E189" s="574" t="s">
        <v>8</v>
      </c>
      <c r="F189" s="574"/>
      <c r="G189" s="574" t="s">
        <v>8</v>
      </c>
      <c r="H189" s="574"/>
      <c r="I189" s="574"/>
      <c r="J189" s="799"/>
      <c r="K189" s="799"/>
      <c r="L189" s="324"/>
      <c r="M189" s="324"/>
      <c r="N189" s="324"/>
      <c r="O189" s="324"/>
    </row>
    <row r="190" spans="1:15" ht="38.25">
      <c r="A190" s="797"/>
      <c r="B190" s="579" t="s">
        <v>688</v>
      </c>
      <c r="C190" s="580" t="s">
        <v>710</v>
      </c>
      <c r="D190" s="610" t="s">
        <v>715</v>
      </c>
      <c r="E190" s="574" t="s">
        <v>8</v>
      </c>
      <c r="F190" s="574"/>
      <c r="G190" s="574" t="s">
        <v>8</v>
      </c>
      <c r="H190" s="574"/>
      <c r="I190" s="574"/>
      <c r="J190" s="799"/>
      <c r="K190" s="799"/>
      <c r="L190" s="324"/>
      <c r="M190" s="324"/>
      <c r="N190" s="324"/>
      <c r="O190" s="324"/>
    </row>
    <row r="191" spans="1:15" ht="51">
      <c r="A191" s="797" t="s">
        <v>716</v>
      </c>
      <c r="B191" s="579" t="s">
        <v>688</v>
      </c>
      <c r="C191" s="580" t="s">
        <v>706</v>
      </c>
      <c r="D191" s="610" t="s">
        <v>717</v>
      </c>
      <c r="E191" s="574" t="s">
        <v>8</v>
      </c>
      <c r="F191" s="574"/>
      <c r="G191" s="574" t="s">
        <v>8</v>
      </c>
      <c r="H191" s="574"/>
      <c r="I191" s="574"/>
      <c r="J191" s="799"/>
      <c r="K191" s="799"/>
      <c r="L191" s="324"/>
      <c r="M191" s="324"/>
      <c r="N191" s="324"/>
      <c r="O191" s="324"/>
    </row>
    <row r="192" spans="1:15" ht="89.25">
      <c r="A192" s="797"/>
      <c r="B192" s="579" t="s">
        <v>688</v>
      </c>
      <c r="C192" s="580" t="s">
        <v>708</v>
      </c>
      <c r="D192" s="610" t="s">
        <v>718</v>
      </c>
      <c r="E192" s="574" t="s">
        <v>8</v>
      </c>
      <c r="F192" s="574"/>
      <c r="G192" s="574" t="s">
        <v>8</v>
      </c>
      <c r="H192" s="574"/>
      <c r="I192" s="574"/>
      <c r="J192" s="799"/>
      <c r="K192" s="799"/>
      <c r="L192" s="324"/>
      <c r="M192" s="324"/>
      <c r="N192" s="324"/>
      <c r="O192" s="324"/>
    </row>
    <row r="193" spans="1:15" ht="63.75">
      <c r="A193" s="797"/>
      <c r="B193" s="579" t="s">
        <v>688</v>
      </c>
      <c r="C193" s="580" t="s">
        <v>710</v>
      </c>
      <c r="D193" s="610" t="s">
        <v>719</v>
      </c>
      <c r="E193" s="574" t="s">
        <v>8</v>
      </c>
      <c r="F193" s="574"/>
      <c r="G193" s="574" t="s">
        <v>8</v>
      </c>
      <c r="H193" s="574"/>
      <c r="I193" s="574"/>
      <c r="J193" s="799"/>
      <c r="K193" s="799"/>
      <c r="L193" s="324"/>
      <c r="M193" s="324"/>
      <c r="N193" s="324"/>
      <c r="O193" s="324"/>
    </row>
    <row r="194" spans="1:15" ht="51">
      <c r="A194" s="797" t="s">
        <v>720</v>
      </c>
      <c r="B194" s="579" t="s">
        <v>688</v>
      </c>
      <c r="C194" s="580" t="s">
        <v>706</v>
      </c>
      <c r="D194" s="610" t="s">
        <v>721</v>
      </c>
      <c r="E194" s="574" t="s">
        <v>8</v>
      </c>
      <c r="F194" s="574"/>
      <c r="G194" s="574" t="s">
        <v>8</v>
      </c>
      <c r="H194" s="574"/>
      <c r="I194" s="574"/>
      <c r="J194" s="799"/>
      <c r="K194" s="799"/>
      <c r="L194" s="324"/>
      <c r="M194" s="324"/>
      <c r="N194" s="324"/>
      <c r="O194" s="324"/>
    </row>
    <row r="195" spans="1:15" ht="51">
      <c r="A195" s="797"/>
      <c r="B195" s="579" t="s">
        <v>688</v>
      </c>
      <c r="C195" s="580" t="s">
        <v>708</v>
      </c>
      <c r="D195" s="610" t="s">
        <v>722</v>
      </c>
      <c r="E195" s="574" t="s">
        <v>8</v>
      </c>
      <c r="F195" s="574"/>
      <c r="G195" s="574" t="s">
        <v>8</v>
      </c>
      <c r="H195" s="574"/>
      <c r="I195" s="574"/>
      <c r="J195" s="799"/>
      <c r="K195" s="799"/>
      <c r="L195" s="324"/>
      <c r="M195" s="324"/>
      <c r="N195" s="324"/>
      <c r="O195" s="324"/>
    </row>
    <row r="196" spans="1:15" ht="63.75">
      <c r="A196" s="797"/>
      <c r="B196" s="579" t="s">
        <v>688</v>
      </c>
      <c r="C196" s="580" t="s">
        <v>710</v>
      </c>
      <c r="D196" s="610" t="s">
        <v>723</v>
      </c>
      <c r="E196" s="574" t="s">
        <v>8</v>
      </c>
      <c r="F196" s="574"/>
      <c r="G196" s="574" t="s">
        <v>8</v>
      </c>
      <c r="H196" s="574"/>
      <c r="I196" s="574"/>
      <c r="J196" s="800"/>
      <c r="K196" s="800"/>
      <c r="L196" s="324"/>
      <c r="M196" s="324"/>
      <c r="N196" s="324"/>
      <c r="O196" s="324"/>
    </row>
    <row r="197" spans="1:15" ht="51">
      <c r="A197" s="581"/>
      <c r="B197" s="581"/>
      <c r="C197" s="581" t="s">
        <v>724</v>
      </c>
      <c r="D197" s="581" t="s">
        <v>725</v>
      </c>
      <c r="E197" s="581"/>
      <c r="F197" s="611" t="s">
        <v>321</v>
      </c>
      <c r="G197" s="611" t="s">
        <v>322</v>
      </c>
      <c r="H197" s="611" t="s">
        <v>323</v>
      </c>
      <c r="I197" s="611" t="s">
        <v>11</v>
      </c>
      <c r="J197" s="611" t="s">
        <v>324</v>
      </c>
      <c r="K197" s="611" t="s">
        <v>325</v>
      </c>
      <c r="L197" s="582" t="s">
        <v>726</v>
      </c>
      <c r="M197" s="582" t="s">
        <v>727</v>
      </c>
      <c r="N197" s="582" t="s">
        <v>728</v>
      </c>
      <c r="O197" s="582" t="s">
        <v>729</v>
      </c>
    </row>
    <row r="198" spans="1:15" ht="191.25">
      <c r="A198" s="786" t="s">
        <v>730</v>
      </c>
      <c r="B198" s="789"/>
      <c r="C198" s="603" t="s">
        <v>731</v>
      </c>
      <c r="D198" s="603" t="s">
        <v>732</v>
      </c>
      <c r="E198" s="583"/>
      <c r="F198" s="584"/>
      <c r="G198" s="584"/>
      <c r="H198" s="584" t="s">
        <v>8</v>
      </c>
      <c r="I198" s="584"/>
      <c r="J198" s="585"/>
      <c r="K198" s="585"/>
      <c r="L198" s="586"/>
      <c r="M198" s="586"/>
      <c r="N198" s="586"/>
      <c r="O198" s="586"/>
    </row>
    <row r="199" spans="1:15" ht="204">
      <c r="A199" s="787"/>
      <c r="B199" s="790"/>
      <c r="C199" s="607" t="s">
        <v>733</v>
      </c>
      <c r="D199" s="607" t="s">
        <v>734</v>
      </c>
      <c r="E199" s="583"/>
      <c r="F199" s="584"/>
      <c r="G199" s="584"/>
      <c r="H199" s="584" t="s">
        <v>8</v>
      </c>
      <c r="I199" s="584"/>
      <c r="J199" s="585"/>
      <c r="K199" s="585"/>
      <c r="L199" s="586"/>
      <c r="M199" s="586"/>
      <c r="N199" s="586"/>
      <c r="O199" s="586"/>
    </row>
    <row r="200" spans="1:15" ht="153">
      <c r="A200" s="787"/>
      <c r="B200" s="790"/>
      <c r="C200" s="607" t="s">
        <v>735</v>
      </c>
      <c r="D200" s="607" t="s">
        <v>736</v>
      </c>
      <c r="E200" s="583"/>
      <c r="F200" s="584"/>
      <c r="G200" s="584"/>
      <c r="H200" s="584" t="s">
        <v>8</v>
      </c>
      <c r="I200" s="584"/>
      <c r="J200" s="585"/>
      <c r="K200" s="585"/>
      <c r="L200" s="586"/>
      <c r="M200" s="586"/>
      <c r="N200" s="586"/>
      <c r="O200" s="586"/>
    </row>
    <row r="201" spans="1:15" ht="255">
      <c r="A201" s="788"/>
      <c r="B201" s="791"/>
      <c r="C201" s="607" t="s">
        <v>737</v>
      </c>
      <c r="D201" s="607" t="s">
        <v>738</v>
      </c>
      <c r="E201" s="583"/>
      <c r="F201" s="584"/>
      <c r="G201" s="584"/>
      <c r="H201" s="584" t="s">
        <v>8</v>
      </c>
      <c r="I201" s="584"/>
      <c r="J201" s="585"/>
      <c r="K201" s="585"/>
      <c r="L201" s="586"/>
      <c r="M201" s="586"/>
      <c r="N201" s="586"/>
      <c r="O201" s="586"/>
    </row>
    <row r="202" spans="1:15" ht="38.25">
      <c r="A202" s="786" t="s">
        <v>739</v>
      </c>
      <c r="B202" s="789"/>
      <c r="C202" s="792" t="s">
        <v>740</v>
      </c>
      <c r="D202" s="607" t="s">
        <v>741</v>
      </c>
      <c r="E202" s="577"/>
      <c r="F202" s="584"/>
      <c r="G202" s="584"/>
      <c r="H202" s="584" t="s">
        <v>8</v>
      </c>
      <c r="I202" s="584"/>
      <c r="J202" s="585"/>
      <c r="K202" s="585"/>
      <c r="L202" s="586"/>
      <c r="M202" s="586"/>
      <c r="N202" s="586"/>
      <c r="O202" s="586"/>
    </row>
    <row r="203" spans="1:15" ht="38.25">
      <c r="A203" s="787"/>
      <c r="B203" s="790"/>
      <c r="C203" s="793"/>
      <c r="D203" s="607" t="s">
        <v>742</v>
      </c>
      <c r="E203" s="577"/>
      <c r="F203" s="584"/>
      <c r="G203" s="584"/>
      <c r="H203" s="584"/>
      <c r="I203" s="584"/>
      <c r="J203" s="585"/>
      <c r="K203" s="585"/>
      <c r="L203" s="586"/>
      <c r="M203" s="586"/>
      <c r="N203" s="586"/>
      <c r="O203" s="586"/>
    </row>
    <row r="204" spans="1:15" ht="25.5">
      <c r="A204" s="787"/>
      <c r="B204" s="790"/>
      <c r="C204" s="793"/>
      <c r="D204" s="607" t="s">
        <v>743</v>
      </c>
      <c r="E204" s="577"/>
      <c r="F204" s="584"/>
      <c r="G204" s="584"/>
      <c r="H204" s="584"/>
      <c r="I204" s="584"/>
      <c r="J204" s="585"/>
      <c r="K204" s="585"/>
      <c r="L204" s="586"/>
      <c r="M204" s="586"/>
      <c r="N204" s="586"/>
      <c r="O204" s="586"/>
    </row>
    <row r="205" spans="1:15" ht="25.5">
      <c r="A205" s="787"/>
      <c r="B205" s="790"/>
      <c r="C205" s="793"/>
      <c r="D205" s="607" t="s">
        <v>744</v>
      </c>
      <c r="E205" s="577"/>
      <c r="F205" s="584"/>
      <c r="G205" s="584"/>
      <c r="H205" s="584"/>
      <c r="I205" s="584"/>
      <c r="J205" s="585"/>
      <c r="K205" s="585"/>
      <c r="L205" s="586"/>
      <c r="M205" s="586"/>
      <c r="N205" s="586"/>
      <c r="O205" s="586"/>
    </row>
    <row r="206" spans="1:15" ht="38.25">
      <c r="A206" s="788"/>
      <c r="B206" s="791"/>
      <c r="C206" s="794"/>
      <c r="D206" s="607" t="s">
        <v>745</v>
      </c>
      <c r="E206" s="577"/>
      <c r="F206" s="584"/>
      <c r="G206" s="584"/>
      <c r="H206" s="584"/>
      <c r="I206" s="584"/>
      <c r="J206" s="585" t="s">
        <v>191</v>
      </c>
      <c r="K206" s="585" t="s">
        <v>191</v>
      </c>
      <c r="L206" s="586" t="s">
        <v>746</v>
      </c>
      <c r="M206" s="586" t="s">
        <v>747</v>
      </c>
      <c r="N206" s="586" t="s">
        <v>748</v>
      </c>
      <c r="O206" s="586" t="s">
        <v>749</v>
      </c>
    </row>
    <row r="207" spans="1:15" ht="127.5">
      <c r="A207" s="587"/>
      <c r="B207" s="587"/>
      <c r="C207" s="588" t="s">
        <v>804</v>
      </c>
      <c r="D207" s="552"/>
      <c r="E207" s="589"/>
      <c r="F207" s="600" t="s">
        <v>321</v>
      </c>
      <c r="G207" s="600" t="s">
        <v>322</v>
      </c>
      <c r="H207" s="600" t="s">
        <v>323</v>
      </c>
      <c r="I207" s="600" t="s">
        <v>11</v>
      </c>
      <c r="J207" s="600" t="s">
        <v>324</v>
      </c>
      <c r="K207" s="600" t="s">
        <v>325</v>
      </c>
      <c r="L207" s="590"/>
      <c r="M207" s="590"/>
      <c r="N207" s="590"/>
      <c r="O207" s="590"/>
    </row>
    <row r="208" spans="1:15">
      <c r="A208" s="612"/>
      <c r="B208" s="591"/>
      <c r="C208" s="592"/>
      <c r="D208" s="607"/>
      <c r="E208" s="607"/>
      <c r="F208" s="777" t="s">
        <v>191</v>
      </c>
      <c r="G208" s="777" t="s">
        <v>191</v>
      </c>
      <c r="H208" s="777" t="s">
        <v>191</v>
      </c>
      <c r="I208" s="777" t="s">
        <v>191</v>
      </c>
      <c r="J208" s="593"/>
      <c r="K208" s="777" t="s">
        <v>191</v>
      </c>
      <c r="L208" s="590"/>
      <c r="M208" s="590"/>
      <c r="N208" s="590"/>
      <c r="O208" s="590"/>
    </row>
    <row r="209" spans="1:15">
      <c r="A209" s="612"/>
      <c r="B209" s="591"/>
      <c r="C209" s="592"/>
      <c r="D209" s="607"/>
      <c r="E209" s="607"/>
      <c r="F209" s="778"/>
      <c r="G209" s="778"/>
      <c r="H209" s="778"/>
      <c r="I209" s="778"/>
      <c r="J209" s="593"/>
      <c r="K209" s="778"/>
      <c r="L209" s="590"/>
      <c r="M209" s="590"/>
      <c r="N209" s="590"/>
      <c r="O209" s="590"/>
    </row>
    <row r="210" spans="1:15">
      <c r="A210" s="612"/>
      <c r="B210" s="591"/>
      <c r="C210" s="577"/>
      <c r="D210" s="607"/>
      <c r="E210" s="607"/>
      <c r="F210" s="778"/>
      <c r="G210" s="778"/>
      <c r="H210" s="778"/>
      <c r="I210" s="778"/>
      <c r="J210" s="594" t="s">
        <v>191</v>
      </c>
      <c r="K210" s="778"/>
      <c r="L210" s="590"/>
      <c r="M210" s="590"/>
      <c r="N210" s="590"/>
      <c r="O210" s="590"/>
    </row>
    <row r="211" spans="1:15">
      <c r="A211" s="612"/>
      <c r="B211" s="591"/>
      <c r="C211" s="577"/>
      <c r="D211" s="607"/>
      <c r="E211" s="607"/>
      <c r="F211" s="778"/>
      <c r="G211" s="778"/>
      <c r="H211" s="778"/>
      <c r="I211" s="778"/>
      <c r="J211" s="593"/>
      <c r="K211" s="778"/>
      <c r="L211" s="590"/>
      <c r="M211" s="590"/>
      <c r="N211" s="590"/>
      <c r="O211" s="590"/>
    </row>
    <row r="212" spans="1:15">
      <c r="A212" s="612"/>
      <c r="B212" s="591"/>
      <c r="C212" s="577"/>
      <c r="D212" s="607"/>
      <c r="E212" s="607"/>
      <c r="F212" s="778"/>
      <c r="G212" s="778"/>
      <c r="H212" s="778"/>
      <c r="I212" s="778"/>
      <c r="J212" s="593"/>
      <c r="K212" s="778"/>
      <c r="L212" s="590"/>
      <c r="M212" s="590"/>
      <c r="N212" s="590"/>
      <c r="O212" s="590"/>
    </row>
    <row r="213" spans="1:15">
      <c r="A213" s="612"/>
      <c r="B213" s="591"/>
      <c r="C213" s="577"/>
      <c r="D213" s="607"/>
      <c r="E213" s="607"/>
      <c r="F213" s="779"/>
      <c r="G213" s="779"/>
      <c r="H213" s="779"/>
      <c r="I213" s="779"/>
      <c r="J213" s="593"/>
      <c r="K213" s="779"/>
      <c r="L213" s="590"/>
      <c r="M213" s="590"/>
      <c r="N213" s="590"/>
      <c r="O213" s="590"/>
    </row>
    <row r="214" spans="1:15" ht="76.5">
      <c r="A214" s="595"/>
      <c r="B214" s="595"/>
      <c r="C214" s="566" t="s">
        <v>750</v>
      </c>
      <c r="D214" s="566" t="s">
        <v>751</v>
      </c>
      <c r="E214" s="596"/>
      <c r="F214" s="613" t="s">
        <v>704</v>
      </c>
      <c r="G214" s="613" t="s">
        <v>704</v>
      </c>
      <c r="H214" s="613" t="s">
        <v>704</v>
      </c>
      <c r="I214" s="613" t="s">
        <v>11</v>
      </c>
      <c r="J214" s="613" t="s">
        <v>324</v>
      </c>
      <c r="K214" s="613" t="s">
        <v>325</v>
      </c>
      <c r="L214" s="324"/>
      <c r="M214" s="324"/>
      <c r="N214" s="324"/>
      <c r="O214" s="324"/>
    </row>
    <row r="215" spans="1:15">
      <c r="A215" s="780" t="s">
        <v>752</v>
      </c>
      <c r="B215" s="614"/>
      <c r="C215" s="615"/>
      <c r="D215" s="615" t="s">
        <v>753</v>
      </c>
      <c r="E215" s="597"/>
      <c r="F215" s="783" t="s">
        <v>191</v>
      </c>
      <c r="G215" s="783" t="s">
        <v>191</v>
      </c>
      <c r="H215" s="783" t="s">
        <v>191</v>
      </c>
      <c r="I215" s="783" t="s">
        <v>191</v>
      </c>
      <c r="J215" s="783" t="s">
        <v>191</v>
      </c>
      <c r="K215" s="569"/>
      <c r="L215" s="324"/>
      <c r="M215" s="324"/>
      <c r="N215" s="324"/>
      <c r="O215" s="324"/>
    </row>
    <row r="216" spans="1:15">
      <c r="A216" s="781"/>
      <c r="B216" s="616"/>
      <c r="C216" s="598"/>
      <c r="D216" s="598" t="s">
        <v>754</v>
      </c>
      <c r="E216" s="617"/>
      <c r="F216" s="784"/>
      <c r="G216" s="784"/>
      <c r="H216" s="784"/>
      <c r="I216" s="784"/>
      <c r="J216" s="784"/>
      <c r="K216" s="574"/>
      <c r="L216" s="324"/>
      <c r="M216" s="324"/>
      <c r="N216" s="324"/>
      <c r="O216" s="324"/>
    </row>
    <row r="217" spans="1:15" ht="25.5">
      <c r="A217" s="781"/>
      <c r="B217" s="616"/>
      <c r="C217" s="598"/>
      <c r="D217" s="598" t="s">
        <v>755</v>
      </c>
      <c r="E217" s="312"/>
      <c r="F217" s="784"/>
      <c r="G217" s="784"/>
      <c r="H217" s="784"/>
      <c r="I217" s="784"/>
      <c r="J217" s="784"/>
      <c r="K217" s="574"/>
      <c r="L217" s="324"/>
      <c r="M217" s="324"/>
      <c r="N217" s="324"/>
      <c r="O217" s="324"/>
    </row>
    <row r="218" spans="1:15">
      <c r="A218" s="781"/>
      <c r="B218" s="616"/>
      <c r="C218" s="598"/>
      <c r="D218" s="598" t="s">
        <v>756</v>
      </c>
      <c r="E218" s="312"/>
      <c r="F218" s="784"/>
      <c r="G218" s="784"/>
      <c r="H218" s="784"/>
      <c r="I218" s="784"/>
      <c r="J218" s="784"/>
      <c r="K218" s="574"/>
      <c r="L218" s="324"/>
      <c r="M218" s="324"/>
      <c r="N218" s="324"/>
      <c r="O218" s="324"/>
    </row>
    <row r="219" spans="1:15">
      <c r="A219" s="781"/>
      <c r="B219" s="616"/>
      <c r="C219" s="598"/>
      <c r="D219" s="598" t="s">
        <v>757</v>
      </c>
      <c r="E219" s="312"/>
      <c r="F219" s="784"/>
      <c r="G219" s="784"/>
      <c r="H219" s="784"/>
      <c r="I219" s="784"/>
      <c r="J219" s="784"/>
      <c r="K219" s="574"/>
      <c r="L219" s="324"/>
      <c r="M219" s="324"/>
      <c r="N219" s="324"/>
      <c r="O219" s="324"/>
    </row>
    <row r="220" spans="1:15" ht="25.5">
      <c r="A220" s="781"/>
      <c r="B220" s="616"/>
      <c r="C220" s="598"/>
      <c r="D220" s="598" t="s">
        <v>758</v>
      </c>
      <c r="E220" s="312"/>
      <c r="F220" s="784"/>
      <c r="G220" s="784"/>
      <c r="H220" s="784"/>
      <c r="I220" s="784"/>
      <c r="J220" s="784"/>
      <c r="K220" s="574"/>
      <c r="L220" s="324"/>
      <c r="M220" s="324"/>
      <c r="N220" s="324"/>
      <c r="O220" s="324"/>
    </row>
    <row r="221" spans="1:15">
      <c r="A221" s="781"/>
      <c r="B221" s="616"/>
      <c r="C221" s="598"/>
      <c r="D221" s="598" t="s">
        <v>759</v>
      </c>
      <c r="E221" s="312"/>
      <c r="F221" s="784"/>
      <c r="G221" s="784"/>
      <c r="H221" s="784"/>
      <c r="I221" s="784"/>
      <c r="J221" s="784"/>
      <c r="K221" s="574"/>
      <c r="L221" s="324"/>
      <c r="M221" s="324"/>
      <c r="N221" s="324"/>
      <c r="O221" s="324"/>
    </row>
    <row r="222" spans="1:15" ht="25.5">
      <c r="A222" s="781"/>
      <c r="B222" s="616"/>
      <c r="C222" s="598"/>
      <c r="D222" s="598" t="s">
        <v>760</v>
      </c>
      <c r="E222" s="312"/>
      <c r="F222" s="784"/>
      <c r="G222" s="784"/>
      <c r="H222" s="784"/>
      <c r="I222" s="784"/>
      <c r="J222" s="784"/>
      <c r="K222" s="574"/>
      <c r="L222" s="324"/>
      <c r="M222" s="324"/>
      <c r="N222" s="324"/>
      <c r="O222" s="324"/>
    </row>
    <row r="223" spans="1:15">
      <c r="A223" s="781"/>
      <c r="B223" s="616"/>
      <c r="C223" s="598"/>
      <c r="D223" s="598" t="s">
        <v>761</v>
      </c>
      <c r="E223" s="312"/>
      <c r="F223" s="784"/>
      <c r="G223" s="784"/>
      <c r="H223" s="784"/>
      <c r="I223" s="784"/>
      <c r="J223" s="784"/>
      <c r="K223" s="574"/>
      <c r="L223" s="324"/>
      <c r="M223" s="324"/>
      <c r="N223" s="324"/>
      <c r="O223" s="324"/>
    </row>
    <row r="224" spans="1:15">
      <c r="A224" s="781"/>
      <c r="B224" s="618"/>
      <c r="C224" s="599"/>
      <c r="D224" s="599" t="s">
        <v>762</v>
      </c>
      <c r="E224" s="312"/>
      <c r="F224" s="784"/>
      <c r="G224" s="784"/>
      <c r="H224" s="784"/>
      <c r="I224" s="784"/>
      <c r="J224" s="784"/>
      <c r="K224" s="574"/>
      <c r="L224" s="324"/>
      <c r="M224" s="324"/>
      <c r="N224" s="324"/>
      <c r="O224" s="324"/>
    </row>
    <row r="225" spans="1:15">
      <c r="A225" s="781"/>
      <c r="B225" s="614"/>
      <c r="C225" s="615"/>
      <c r="D225" s="615" t="s">
        <v>763</v>
      </c>
      <c r="E225" s="312"/>
      <c r="F225" s="784"/>
      <c r="G225" s="784"/>
      <c r="H225" s="784"/>
      <c r="I225" s="784"/>
      <c r="J225" s="784"/>
      <c r="K225" s="574"/>
      <c r="L225" s="324"/>
      <c r="M225" s="324"/>
      <c r="N225" s="324"/>
      <c r="O225" s="324"/>
    </row>
    <row r="226" spans="1:15">
      <c r="A226" s="781"/>
      <c r="B226" s="616"/>
      <c r="C226" s="598"/>
      <c r="D226" s="598" t="s">
        <v>764</v>
      </c>
      <c r="E226" s="312"/>
      <c r="F226" s="784"/>
      <c r="G226" s="784"/>
      <c r="H226" s="784"/>
      <c r="I226" s="784"/>
      <c r="J226" s="784"/>
      <c r="K226" s="574"/>
      <c r="L226" s="324"/>
      <c r="M226" s="324"/>
      <c r="N226" s="324"/>
      <c r="O226" s="324"/>
    </row>
    <row r="227" spans="1:15">
      <c r="A227" s="781"/>
      <c r="B227" s="616"/>
      <c r="C227" s="598"/>
      <c r="D227" s="598" t="s">
        <v>765</v>
      </c>
      <c r="E227" s="312"/>
      <c r="F227" s="784"/>
      <c r="G227" s="784"/>
      <c r="H227" s="784"/>
      <c r="I227" s="784"/>
      <c r="J227" s="784"/>
      <c r="K227" s="574"/>
      <c r="L227" s="324"/>
      <c r="M227" s="324"/>
      <c r="N227" s="324"/>
      <c r="O227" s="324"/>
    </row>
    <row r="228" spans="1:15">
      <c r="A228" s="781"/>
      <c r="B228" s="616"/>
      <c r="C228" s="598"/>
      <c r="D228" s="598" t="s">
        <v>766</v>
      </c>
      <c r="E228" s="312"/>
      <c r="F228" s="784"/>
      <c r="G228" s="784"/>
      <c r="H228" s="784"/>
      <c r="I228" s="784"/>
      <c r="J228" s="784"/>
      <c r="K228" s="574"/>
      <c r="L228" s="324"/>
      <c r="M228" s="324"/>
      <c r="N228" s="324"/>
      <c r="O228" s="324"/>
    </row>
    <row r="229" spans="1:15">
      <c r="A229" s="781"/>
      <c r="B229" s="616"/>
      <c r="C229" s="598"/>
      <c r="D229" s="598" t="s">
        <v>767</v>
      </c>
      <c r="E229" s="312"/>
      <c r="F229" s="784"/>
      <c r="G229" s="784"/>
      <c r="H229" s="784"/>
      <c r="I229" s="784"/>
      <c r="J229" s="784"/>
      <c r="K229" s="574"/>
      <c r="L229" s="324"/>
      <c r="M229" s="324"/>
      <c r="N229" s="324"/>
      <c r="O229" s="324"/>
    </row>
    <row r="230" spans="1:15">
      <c r="A230" s="781"/>
      <c r="B230" s="616"/>
      <c r="C230" s="598"/>
      <c r="D230" s="598" t="s">
        <v>768</v>
      </c>
      <c r="E230" s="312"/>
      <c r="F230" s="784"/>
      <c r="G230" s="784"/>
      <c r="H230" s="784"/>
      <c r="I230" s="784"/>
      <c r="J230" s="784"/>
      <c r="K230" s="574"/>
      <c r="L230" s="324"/>
      <c r="M230" s="324"/>
      <c r="N230" s="324"/>
      <c r="O230" s="324"/>
    </row>
    <row r="231" spans="1:15">
      <c r="A231" s="781"/>
      <c r="B231" s="618"/>
      <c r="C231" s="598"/>
      <c r="D231" s="598" t="s">
        <v>769</v>
      </c>
      <c r="E231" s="312"/>
      <c r="F231" s="784"/>
      <c r="G231" s="784"/>
      <c r="H231" s="784"/>
      <c r="I231" s="784"/>
      <c r="J231" s="784"/>
      <c r="K231" s="574"/>
      <c r="L231" s="324"/>
      <c r="M231" s="324"/>
      <c r="N231" s="324"/>
      <c r="O231" s="324"/>
    </row>
    <row r="232" spans="1:15">
      <c r="A232" s="781"/>
      <c r="B232" s="614"/>
      <c r="C232" s="619"/>
      <c r="D232" s="619" t="s">
        <v>770</v>
      </c>
      <c r="E232" s="312"/>
      <c r="F232" s="784"/>
      <c r="G232" s="784"/>
      <c r="H232" s="784"/>
      <c r="I232" s="784"/>
      <c r="J232" s="784"/>
      <c r="K232" s="574"/>
      <c r="L232" s="324"/>
      <c r="M232" s="324"/>
      <c r="N232" s="324"/>
      <c r="O232" s="324"/>
    </row>
    <row r="233" spans="1:15" ht="25.5">
      <c r="A233" s="781"/>
      <c r="B233" s="616"/>
      <c r="C233" s="598"/>
      <c r="D233" s="598" t="s">
        <v>771</v>
      </c>
      <c r="E233" s="312"/>
      <c r="F233" s="784"/>
      <c r="G233" s="784"/>
      <c r="H233" s="784"/>
      <c r="I233" s="784"/>
      <c r="J233" s="784"/>
      <c r="K233" s="574"/>
      <c r="L233" s="324"/>
      <c r="M233" s="324"/>
      <c r="N233" s="324"/>
      <c r="O233" s="324"/>
    </row>
    <row r="234" spans="1:15">
      <c r="A234" s="781"/>
      <c r="B234" s="616"/>
      <c r="C234" s="598"/>
      <c r="D234" s="598" t="s">
        <v>772</v>
      </c>
      <c r="E234" s="312"/>
      <c r="F234" s="784"/>
      <c r="G234" s="784"/>
      <c r="H234" s="784"/>
      <c r="I234" s="784"/>
      <c r="J234" s="784"/>
      <c r="K234" s="574"/>
      <c r="L234" s="324"/>
      <c r="M234" s="324"/>
      <c r="N234" s="324"/>
      <c r="O234" s="324"/>
    </row>
    <row r="235" spans="1:15" ht="25.5">
      <c r="A235" s="781"/>
      <c r="B235" s="616"/>
      <c r="C235" s="598"/>
      <c r="D235" s="598" t="s">
        <v>805</v>
      </c>
      <c r="E235" s="312"/>
      <c r="F235" s="784"/>
      <c r="G235" s="784"/>
      <c r="H235" s="784"/>
      <c r="I235" s="784"/>
      <c r="J235" s="784"/>
      <c r="K235" s="574"/>
      <c r="L235" s="324"/>
      <c r="M235" s="324"/>
      <c r="N235" s="324"/>
      <c r="O235" s="324"/>
    </row>
    <row r="236" spans="1:15" ht="25.5">
      <c r="A236" s="781"/>
      <c r="B236" s="618"/>
      <c r="C236" s="598"/>
      <c r="D236" s="598" t="s">
        <v>773</v>
      </c>
      <c r="E236" s="312"/>
      <c r="F236" s="784"/>
      <c r="G236" s="784"/>
      <c r="H236" s="784"/>
      <c r="I236" s="784"/>
      <c r="J236" s="784"/>
      <c r="K236" s="574"/>
      <c r="L236" s="324"/>
      <c r="M236" s="324"/>
      <c r="N236" s="324"/>
      <c r="O236" s="324"/>
    </row>
    <row r="237" spans="1:15">
      <c r="A237" s="781"/>
      <c r="B237" s="614"/>
      <c r="C237" s="619"/>
      <c r="D237" s="619" t="s">
        <v>774</v>
      </c>
      <c r="E237" s="312"/>
      <c r="F237" s="784"/>
      <c r="G237" s="784"/>
      <c r="H237" s="784"/>
      <c r="I237" s="784"/>
      <c r="J237" s="784"/>
      <c r="K237" s="574"/>
      <c r="L237" s="324"/>
      <c r="M237" s="324"/>
      <c r="N237" s="324"/>
      <c r="O237" s="324"/>
    </row>
    <row r="238" spans="1:15">
      <c r="A238" s="781"/>
      <c r="B238" s="616"/>
      <c r="C238" s="598"/>
      <c r="D238" s="598" t="s">
        <v>775</v>
      </c>
      <c r="E238" s="312"/>
      <c r="F238" s="784"/>
      <c r="G238" s="784"/>
      <c r="H238" s="784"/>
      <c r="I238" s="784"/>
      <c r="J238" s="784"/>
      <c r="K238" s="574"/>
      <c r="L238" s="324"/>
      <c r="M238" s="324"/>
      <c r="N238" s="324"/>
      <c r="O238" s="324"/>
    </row>
    <row r="239" spans="1:15">
      <c r="A239" s="781"/>
      <c r="B239" s="616"/>
      <c r="C239" s="598"/>
      <c r="D239" s="598" t="s">
        <v>776</v>
      </c>
      <c r="E239" s="312"/>
      <c r="F239" s="784"/>
      <c r="G239" s="784"/>
      <c r="H239" s="784"/>
      <c r="I239" s="784"/>
      <c r="J239" s="784"/>
      <c r="K239" s="574"/>
      <c r="L239" s="324"/>
      <c r="M239" s="324"/>
      <c r="N239" s="324"/>
      <c r="O239" s="324"/>
    </row>
    <row r="240" spans="1:15">
      <c r="A240" s="781"/>
      <c r="B240" s="616"/>
      <c r="C240" s="598"/>
      <c r="D240" s="598" t="s">
        <v>777</v>
      </c>
      <c r="E240" s="312"/>
      <c r="F240" s="784"/>
      <c r="G240" s="784"/>
      <c r="H240" s="784"/>
      <c r="I240" s="784"/>
      <c r="J240" s="784"/>
      <c r="K240" s="574"/>
      <c r="L240" s="324"/>
      <c r="M240" s="324"/>
      <c r="N240" s="324"/>
      <c r="O240" s="324"/>
    </row>
    <row r="241" spans="1:15" ht="25.5">
      <c r="A241" s="781"/>
      <c r="B241" s="616"/>
      <c r="C241" s="598"/>
      <c r="D241" s="598" t="s">
        <v>778</v>
      </c>
      <c r="E241" s="312"/>
      <c r="F241" s="784"/>
      <c r="G241" s="784"/>
      <c r="H241" s="784"/>
      <c r="I241" s="784"/>
      <c r="J241" s="784"/>
      <c r="K241" s="574"/>
      <c r="L241" s="324"/>
      <c r="M241" s="324"/>
      <c r="N241" s="324"/>
      <c r="O241" s="324"/>
    </row>
    <row r="242" spans="1:15">
      <c r="A242" s="781"/>
      <c r="B242" s="616"/>
      <c r="C242" s="598"/>
      <c r="D242" s="598" t="s">
        <v>779</v>
      </c>
      <c r="E242" s="312"/>
      <c r="F242" s="784"/>
      <c r="G242" s="784"/>
      <c r="H242" s="784"/>
      <c r="I242" s="784"/>
      <c r="J242" s="784"/>
      <c r="K242" s="574"/>
      <c r="L242" s="324"/>
      <c r="M242" s="324"/>
      <c r="N242" s="324"/>
      <c r="O242" s="324"/>
    </row>
    <row r="243" spans="1:15" ht="25.5">
      <c r="A243" s="781"/>
      <c r="B243" s="618"/>
      <c r="C243" s="598"/>
      <c r="D243" s="598" t="s">
        <v>780</v>
      </c>
      <c r="E243" s="312"/>
      <c r="F243" s="784"/>
      <c r="G243" s="784"/>
      <c r="H243" s="784"/>
      <c r="I243" s="784"/>
      <c r="J243" s="784"/>
      <c r="K243" s="574"/>
      <c r="L243" s="324"/>
      <c r="M243" s="324"/>
      <c r="N243" s="324"/>
      <c r="O243" s="324"/>
    </row>
    <row r="244" spans="1:15">
      <c r="A244" s="781"/>
      <c r="B244" s="614"/>
      <c r="C244" s="619"/>
      <c r="D244" s="619" t="s">
        <v>781</v>
      </c>
      <c r="E244" s="312"/>
      <c r="F244" s="784"/>
      <c r="G244" s="784"/>
      <c r="H244" s="784"/>
      <c r="I244" s="784"/>
      <c r="J244" s="784"/>
      <c r="K244" s="574"/>
      <c r="L244" s="324"/>
      <c r="M244" s="324"/>
      <c r="N244" s="324"/>
      <c r="O244" s="324"/>
    </row>
    <row r="245" spans="1:15">
      <c r="A245" s="781"/>
      <c r="B245" s="620"/>
      <c r="C245" s="598"/>
      <c r="D245" s="598" t="s">
        <v>782</v>
      </c>
      <c r="E245" s="312"/>
      <c r="F245" s="784"/>
      <c r="G245" s="784"/>
      <c r="H245" s="784"/>
      <c r="I245" s="784"/>
      <c r="J245" s="784"/>
      <c r="K245" s="574"/>
      <c r="L245" s="324"/>
      <c r="M245" s="324"/>
      <c r="N245" s="324"/>
      <c r="O245" s="324"/>
    </row>
    <row r="246" spans="1:15">
      <c r="A246" s="781"/>
      <c r="B246" s="620"/>
      <c r="C246" s="598"/>
      <c r="D246" s="598" t="s">
        <v>783</v>
      </c>
      <c r="E246" s="312"/>
      <c r="F246" s="784"/>
      <c r="G246" s="784"/>
      <c r="H246" s="784"/>
      <c r="I246" s="784"/>
      <c r="J246" s="784"/>
      <c r="K246" s="574"/>
      <c r="L246" s="324"/>
      <c r="M246" s="324"/>
      <c r="N246" s="324"/>
      <c r="O246" s="324"/>
    </row>
    <row r="247" spans="1:15">
      <c r="A247" s="781"/>
      <c r="B247" s="620"/>
      <c r="C247" s="598"/>
      <c r="D247" s="598" t="s">
        <v>784</v>
      </c>
      <c r="E247" s="312"/>
      <c r="F247" s="784"/>
      <c r="G247" s="784"/>
      <c r="H247" s="784"/>
      <c r="I247" s="784"/>
      <c r="J247" s="784"/>
      <c r="K247" s="574"/>
      <c r="L247" s="324"/>
      <c r="M247" s="324"/>
      <c r="N247" s="324"/>
      <c r="O247" s="324"/>
    </row>
    <row r="248" spans="1:15" ht="25.5">
      <c r="A248" s="781"/>
      <c r="B248" s="620"/>
      <c r="C248" s="598"/>
      <c r="D248" s="598" t="s">
        <v>785</v>
      </c>
      <c r="E248" s="312"/>
      <c r="F248" s="784"/>
      <c r="G248" s="784"/>
      <c r="H248" s="784"/>
      <c r="I248" s="784"/>
      <c r="J248" s="784"/>
      <c r="K248" s="574"/>
      <c r="L248" s="324"/>
      <c r="M248" s="324"/>
      <c r="N248" s="324"/>
      <c r="O248" s="324"/>
    </row>
    <row r="249" spans="1:15" ht="25.5">
      <c r="A249" s="781"/>
      <c r="B249" s="620"/>
      <c r="C249" s="598"/>
      <c r="D249" s="598" t="s">
        <v>786</v>
      </c>
      <c r="E249" s="312"/>
      <c r="F249" s="784"/>
      <c r="G249" s="784"/>
      <c r="H249" s="784"/>
      <c r="I249" s="784"/>
      <c r="J249" s="784"/>
      <c r="K249" s="574"/>
      <c r="L249" s="324"/>
      <c r="M249" s="324"/>
      <c r="N249" s="324"/>
      <c r="O249" s="324"/>
    </row>
    <row r="250" spans="1:15">
      <c r="A250" s="781"/>
      <c r="B250" s="620"/>
      <c r="C250" s="598"/>
      <c r="D250" s="598" t="s">
        <v>787</v>
      </c>
      <c r="E250" s="312"/>
      <c r="F250" s="784"/>
      <c r="G250" s="784"/>
      <c r="H250" s="784"/>
      <c r="I250" s="784"/>
      <c r="J250" s="784"/>
      <c r="K250" s="574"/>
      <c r="L250" s="324"/>
      <c r="M250" s="324"/>
      <c r="N250" s="324"/>
      <c r="O250" s="324"/>
    </row>
    <row r="251" spans="1:15" ht="25.5">
      <c r="A251" s="781"/>
      <c r="B251" s="620"/>
      <c r="C251" s="598"/>
      <c r="D251" s="598" t="s">
        <v>788</v>
      </c>
      <c r="E251" s="312"/>
      <c r="F251" s="784"/>
      <c r="G251" s="784"/>
      <c r="H251" s="784"/>
      <c r="I251" s="784"/>
      <c r="J251" s="784"/>
      <c r="K251" s="574"/>
      <c r="L251" s="324"/>
      <c r="M251" s="324"/>
      <c r="N251" s="324"/>
      <c r="O251" s="324"/>
    </row>
    <row r="252" spans="1:15">
      <c r="A252" s="781"/>
      <c r="B252" s="620"/>
      <c r="C252" s="598"/>
      <c r="D252" s="598" t="s">
        <v>789</v>
      </c>
      <c r="E252" s="312"/>
      <c r="F252" s="784"/>
      <c r="G252" s="784"/>
      <c r="H252" s="784"/>
      <c r="I252" s="784"/>
      <c r="J252" s="784"/>
      <c r="K252" s="574"/>
      <c r="L252" s="324"/>
      <c r="M252" s="324"/>
      <c r="N252" s="324"/>
      <c r="O252" s="324"/>
    </row>
    <row r="253" spans="1:15">
      <c r="A253" s="781"/>
      <c r="B253" s="621"/>
      <c r="C253" s="598"/>
      <c r="D253" s="598" t="s">
        <v>790</v>
      </c>
      <c r="E253" s="312"/>
      <c r="F253" s="784"/>
      <c r="G253" s="784"/>
      <c r="H253" s="784"/>
      <c r="I253" s="784"/>
      <c r="J253" s="784"/>
      <c r="K253" s="574"/>
      <c r="L253" s="324"/>
      <c r="M253" s="324"/>
      <c r="N253" s="324"/>
      <c r="O253" s="324"/>
    </row>
    <row r="254" spans="1:15">
      <c r="A254" s="781"/>
      <c r="B254" s="614"/>
      <c r="C254" s="619"/>
      <c r="D254" s="619" t="s">
        <v>791</v>
      </c>
      <c r="E254" s="312"/>
      <c r="F254" s="784"/>
      <c r="G254" s="784"/>
      <c r="H254" s="784"/>
      <c r="I254" s="784"/>
      <c r="J254" s="784"/>
      <c r="K254" s="574"/>
      <c r="L254" s="324"/>
      <c r="M254" s="324"/>
      <c r="N254" s="324"/>
      <c r="O254" s="324"/>
    </row>
    <row r="255" spans="1:15" ht="25.5">
      <c r="A255" s="781"/>
      <c r="B255" s="620"/>
      <c r="C255" s="598"/>
      <c r="D255" s="598" t="s">
        <v>792</v>
      </c>
      <c r="E255" s="312"/>
      <c r="F255" s="784"/>
      <c r="G255" s="784"/>
      <c r="H255" s="784"/>
      <c r="I255" s="784"/>
      <c r="J255" s="784"/>
      <c r="K255" s="574"/>
      <c r="L255" s="324"/>
      <c r="M255" s="324"/>
      <c r="N255" s="324"/>
      <c r="O255" s="324"/>
    </row>
    <row r="256" spans="1:15">
      <c r="A256" s="781"/>
      <c r="B256" s="621"/>
      <c r="C256" s="599"/>
      <c r="D256" s="599" t="s">
        <v>793</v>
      </c>
      <c r="E256" s="312"/>
      <c r="F256" s="784"/>
      <c r="G256" s="784"/>
      <c r="H256" s="784"/>
      <c r="I256" s="784"/>
      <c r="J256" s="784"/>
      <c r="K256" s="574"/>
      <c r="L256" s="324"/>
      <c r="M256" s="324"/>
      <c r="N256" s="324"/>
      <c r="O256" s="324"/>
    </row>
    <row r="257" spans="1:15">
      <c r="A257" s="781"/>
      <c r="B257" s="614"/>
      <c r="C257" s="619"/>
      <c r="D257" s="619" t="s">
        <v>794</v>
      </c>
      <c r="E257" s="312"/>
      <c r="F257" s="784"/>
      <c r="G257" s="784"/>
      <c r="H257" s="784"/>
      <c r="I257" s="784"/>
      <c r="J257" s="784"/>
      <c r="K257" s="574"/>
      <c r="L257" s="324"/>
      <c r="M257" s="324"/>
      <c r="N257" s="324"/>
      <c r="O257" s="324"/>
    </row>
    <row r="258" spans="1:15">
      <c r="A258" s="781"/>
      <c r="B258" s="620"/>
      <c r="C258" s="598"/>
      <c r="D258" s="598" t="s">
        <v>795</v>
      </c>
      <c r="E258" s="312"/>
      <c r="F258" s="784"/>
      <c r="G258" s="784"/>
      <c r="H258" s="784"/>
      <c r="I258" s="784"/>
      <c r="J258" s="784"/>
      <c r="K258" s="574"/>
      <c r="L258" s="324"/>
      <c r="M258" s="324"/>
      <c r="N258" s="324"/>
      <c r="O258" s="324"/>
    </row>
    <row r="259" spans="1:15">
      <c r="A259" s="781"/>
      <c r="B259" s="620"/>
      <c r="C259" s="598"/>
      <c r="D259" s="598" t="s">
        <v>796</v>
      </c>
      <c r="E259" s="312"/>
      <c r="F259" s="784"/>
      <c r="G259" s="784"/>
      <c r="H259" s="784"/>
      <c r="I259" s="784"/>
      <c r="J259" s="784"/>
      <c r="K259" s="574"/>
      <c r="L259" s="324"/>
      <c r="M259" s="324"/>
      <c r="N259" s="324"/>
      <c r="O259" s="324"/>
    </row>
    <row r="260" spans="1:15">
      <c r="A260" s="781"/>
      <c r="B260" s="620"/>
      <c r="C260" s="598"/>
      <c r="D260" s="598" t="s">
        <v>797</v>
      </c>
      <c r="E260" s="312"/>
      <c r="F260" s="784"/>
      <c r="G260" s="784"/>
      <c r="H260" s="784"/>
      <c r="I260" s="784"/>
      <c r="J260" s="784"/>
      <c r="K260" s="574"/>
      <c r="L260" s="324"/>
      <c r="M260" s="324"/>
      <c r="N260" s="324"/>
      <c r="O260" s="324"/>
    </row>
    <row r="261" spans="1:15">
      <c r="A261" s="781"/>
      <c r="B261" s="620"/>
      <c r="C261" s="598"/>
      <c r="D261" s="598" t="s">
        <v>798</v>
      </c>
      <c r="E261" s="312"/>
      <c r="F261" s="784"/>
      <c r="G261" s="784"/>
      <c r="H261" s="784"/>
      <c r="I261" s="784"/>
      <c r="J261" s="784"/>
      <c r="K261" s="574"/>
      <c r="L261" s="324"/>
      <c r="M261" s="324"/>
      <c r="N261" s="324"/>
      <c r="O261" s="324"/>
    </row>
    <row r="262" spans="1:15">
      <c r="A262" s="781"/>
      <c r="B262" s="620"/>
      <c r="C262" s="622"/>
      <c r="D262" s="622"/>
      <c r="E262" s="312"/>
      <c r="F262" s="784"/>
      <c r="G262" s="784"/>
      <c r="H262" s="784"/>
      <c r="I262" s="784"/>
      <c r="J262" s="784"/>
      <c r="K262" s="574"/>
      <c r="L262" s="324"/>
      <c r="M262" s="324"/>
      <c r="N262" s="324"/>
      <c r="O262" s="324"/>
    </row>
    <row r="263" spans="1:15">
      <c r="A263" s="781"/>
      <c r="B263" s="620"/>
      <c r="C263" s="598"/>
      <c r="D263" s="598"/>
      <c r="E263" s="312"/>
      <c r="F263" s="784"/>
      <c r="G263" s="784"/>
      <c r="H263" s="784"/>
      <c r="I263" s="784"/>
      <c r="J263" s="784"/>
      <c r="K263" s="574"/>
      <c r="L263" s="324"/>
      <c r="M263" s="324"/>
      <c r="N263" s="324"/>
      <c r="O263" s="324"/>
    </row>
    <row r="264" spans="1:15">
      <c r="A264" s="781"/>
      <c r="B264" s="620"/>
      <c r="C264" s="598"/>
      <c r="D264" s="598"/>
      <c r="E264" s="312"/>
      <c r="F264" s="784"/>
      <c r="G264" s="784"/>
      <c r="H264" s="784"/>
      <c r="I264" s="784"/>
      <c r="J264" s="784"/>
      <c r="K264" s="574"/>
      <c r="L264" s="324"/>
      <c r="M264" s="324"/>
      <c r="N264" s="324"/>
      <c r="O264" s="324"/>
    </row>
    <row r="265" spans="1:15">
      <c r="A265" s="781"/>
      <c r="B265" s="620"/>
      <c r="C265" s="622"/>
      <c r="D265" s="622"/>
      <c r="E265" s="312"/>
      <c r="F265" s="784"/>
      <c r="G265" s="784"/>
      <c r="H265" s="784"/>
      <c r="I265" s="784"/>
      <c r="J265" s="784"/>
      <c r="K265" s="574"/>
      <c r="L265" s="324"/>
      <c r="M265" s="324"/>
      <c r="N265" s="324"/>
      <c r="O265" s="324"/>
    </row>
    <row r="266" spans="1:15">
      <c r="A266" s="781"/>
      <c r="B266" s="620"/>
      <c r="C266" s="622"/>
      <c r="D266" s="622"/>
      <c r="E266" s="312"/>
      <c r="F266" s="784"/>
      <c r="G266" s="784"/>
      <c r="H266" s="784"/>
      <c r="I266" s="784"/>
      <c r="J266" s="784"/>
      <c r="K266" s="574"/>
      <c r="L266" s="324"/>
      <c r="M266" s="324"/>
      <c r="N266" s="324"/>
      <c r="O266" s="324"/>
    </row>
    <row r="267" spans="1:15">
      <c r="A267" s="781"/>
      <c r="B267" s="621"/>
      <c r="C267" s="622"/>
      <c r="D267" s="622"/>
      <c r="E267" s="312"/>
      <c r="F267" s="784"/>
      <c r="G267" s="784"/>
      <c r="H267" s="784"/>
      <c r="I267" s="784"/>
      <c r="J267" s="784"/>
      <c r="K267" s="574"/>
      <c r="L267" s="324"/>
      <c r="M267" s="324"/>
      <c r="N267" s="324"/>
      <c r="O267" s="324"/>
    </row>
    <row r="268" spans="1:15">
      <c r="A268" s="781"/>
      <c r="B268" s="614"/>
      <c r="C268" s="623"/>
      <c r="D268" s="623" t="s">
        <v>799</v>
      </c>
      <c r="E268" s="312"/>
      <c r="F268" s="784"/>
      <c r="G268" s="784"/>
      <c r="H268" s="784"/>
      <c r="I268" s="784"/>
      <c r="J268" s="784"/>
      <c r="K268" s="574"/>
      <c r="L268" s="324"/>
      <c r="M268" s="324"/>
      <c r="N268" s="324"/>
      <c r="O268" s="324"/>
    </row>
    <row r="269" spans="1:15">
      <c r="A269" s="782"/>
      <c r="B269" s="621"/>
      <c r="C269" s="599"/>
      <c r="D269" s="599" t="s">
        <v>800</v>
      </c>
      <c r="E269" s="312"/>
      <c r="F269" s="785"/>
      <c r="G269" s="785"/>
      <c r="H269" s="785"/>
      <c r="I269" s="785"/>
      <c r="J269" s="785"/>
      <c r="K269" s="574"/>
      <c r="L269" s="324"/>
      <c r="M269" s="324"/>
      <c r="N269" s="324"/>
      <c r="O269" s="324"/>
    </row>
  </sheetData>
  <mergeCells count="376">
    <mergeCell ref="A1:D1"/>
    <mergeCell ref="L1:L2"/>
    <mergeCell ref="M1:M2"/>
    <mergeCell ref="N1:N2"/>
    <mergeCell ref="O1:O2"/>
    <mergeCell ref="A3:A34"/>
    <mergeCell ref="B3:B11"/>
    <mergeCell ref="C3:C11"/>
    <mergeCell ref="F3:F11"/>
    <mergeCell ref="G3:G11"/>
    <mergeCell ref="B18:B21"/>
    <mergeCell ref="C18:C21"/>
    <mergeCell ref="F18:F21"/>
    <mergeCell ref="G18:G21"/>
    <mergeCell ref="H18:H21"/>
    <mergeCell ref="I18:I21"/>
    <mergeCell ref="N3:N11"/>
    <mergeCell ref="O3:O11"/>
    <mergeCell ref="B12:B17"/>
    <mergeCell ref="C12:C17"/>
    <mergeCell ref="F12:F17"/>
    <mergeCell ref="G12:G17"/>
    <mergeCell ref="H12:H17"/>
    <mergeCell ref="I12:I17"/>
    <mergeCell ref="J12:J17"/>
    <mergeCell ref="K12:K17"/>
    <mergeCell ref="H3:H11"/>
    <mergeCell ref="I3:I11"/>
    <mergeCell ref="J3:J11"/>
    <mergeCell ref="K3:K11"/>
    <mergeCell ref="L3:L11"/>
    <mergeCell ref="M3:M11"/>
    <mergeCell ref="J18:J21"/>
    <mergeCell ref="K18:K21"/>
    <mergeCell ref="L18:L21"/>
    <mergeCell ref="M18:M21"/>
    <mergeCell ref="N18:N21"/>
    <mergeCell ref="O18:O21"/>
    <mergeCell ref="L12:L17"/>
    <mergeCell ref="M12:M17"/>
    <mergeCell ref="N12:N17"/>
    <mergeCell ref="O12:O17"/>
    <mergeCell ref="J22:J29"/>
    <mergeCell ref="K22:K29"/>
    <mergeCell ref="L22:L29"/>
    <mergeCell ref="M22:M29"/>
    <mergeCell ref="N22:N29"/>
    <mergeCell ref="O22:O29"/>
    <mergeCell ref="B22:B29"/>
    <mergeCell ref="C22:C29"/>
    <mergeCell ref="F22:F29"/>
    <mergeCell ref="G22:G29"/>
    <mergeCell ref="H22:H29"/>
    <mergeCell ref="I22:I29"/>
    <mergeCell ref="J30:J34"/>
    <mergeCell ref="K30:K34"/>
    <mergeCell ref="L30:L34"/>
    <mergeCell ref="M30:M34"/>
    <mergeCell ref="N30:N34"/>
    <mergeCell ref="O30:O34"/>
    <mergeCell ref="B30:B34"/>
    <mergeCell ref="C30:C34"/>
    <mergeCell ref="F30:F34"/>
    <mergeCell ref="G30:G34"/>
    <mergeCell ref="H30:H34"/>
    <mergeCell ref="I30:I34"/>
    <mergeCell ref="O35:O40"/>
    <mergeCell ref="C41:C49"/>
    <mergeCell ref="F41:F49"/>
    <mergeCell ref="G41:G49"/>
    <mergeCell ref="H41:H49"/>
    <mergeCell ref="I41:I49"/>
    <mergeCell ref="J41:J49"/>
    <mergeCell ref="K41:K49"/>
    <mergeCell ref="L41:L49"/>
    <mergeCell ref="M41:M49"/>
    <mergeCell ref="I35:I40"/>
    <mergeCell ref="J35:J40"/>
    <mergeCell ref="K35:K40"/>
    <mergeCell ref="L35:L40"/>
    <mergeCell ref="M35:M40"/>
    <mergeCell ref="N35:N40"/>
    <mergeCell ref="C35:C40"/>
    <mergeCell ref="F35:F40"/>
    <mergeCell ref="G35:G40"/>
    <mergeCell ref="H35:H40"/>
    <mergeCell ref="N41:N49"/>
    <mergeCell ref="O41:O49"/>
    <mergeCell ref="A51:A67"/>
    <mergeCell ref="B51:B56"/>
    <mergeCell ref="C51:C56"/>
    <mergeCell ref="F51:F56"/>
    <mergeCell ref="G51:G56"/>
    <mergeCell ref="H51:H56"/>
    <mergeCell ref="I51:I56"/>
    <mergeCell ref="J51:J176"/>
    <mergeCell ref="A35:A49"/>
    <mergeCell ref="B35:B40"/>
    <mergeCell ref="I57:I63"/>
    <mergeCell ref="L57:L63"/>
    <mergeCell ref="M57:M63"/>
    <mergeCell ref="N57:N63"/>
    <mergeCell ref="O57:O63"/>
    <mergeCell ref="B64:B67"/>
    <mergeCell ref="C64:C67"/>
    <mergeCell ref="F64:F67"/>
    <mergeCell ref="G64:G67"/>
    <mergeCell ref="H64:H67"/>
    <mergeCell ref="K51:K176"/>
    <mergeCell ref="L51:L56"/>
    <mergeCell ref="M51:M56"/>
    <mergeCell ref="N51:N56"/>
    <mergeCell ref="O51:O56"/>
    <mergeCell ref="B57:B63"/>
    <mergeCell ref="C57:C63"/>
    <mergeCell ref="F57:F63"/>
    <mergeCell ref="G57:G63"/>
    <mergeCell ref="H57:H63"/>
    <mergeCell ref="H68:H75"/>
    <mergeCell ref="I68:I75"/>
    <mergeCell ref="L68:L75"/>
    <mergeCell ref="M68:M75"/>
    <mergeCell ref="N68:N75"/>
    <mergeCell ref="O68:O75"/>
    <mergeCell ref="I64:I67"/>
    <mergeCell ref="L64:L67"/>
    <mergeCell ref="M64:M67"/>
    <mergeCell ref="N64:N67"/>
    <mergeCell ref="O64:O67"/>
    <mergeCell ref="L76:L82"/>
    <mergeCell ref="M76:M82"/>
    <mergeCell ref="N76:N82"/>
    <mergeCell ref="O76:O82"/>
    <mergeCell ref="B83:B86"/>
    <mergeCell ref="C83:C86"/>
    <mergeCell ref="F83:F86"/>
    <mergeCell ref="G83:G86"/>
    <mergeCell ref="H83:H86"/>
    <mergeCell ref="I83:I86"/>
    <mergeCell ref="B76:B82"/>
    <mergeCell ref="C76:C82"/>
    <mergeCell ref="F76:F82"/>
    <mergeCell ref="G76:G82"/>
    <mergeCell ref="H76:H82"/>
    <mergeCell ref="I76:I82"/>
    <mergeCell ref="L83:L86"/>
    <mergeCell ref="M83:M86"/>
    <mergeCell ref="N83:N86"/>
    <mergeCell ref="O83:O86"/>
    <mergeCell ref="A87:A104"/>
    <mergeCell ref="B87:B91"/>
    <mergeCell ref="C87:C91"/>
    <mergeCell ref="F87:F91"/>
    <mergeCell ref="G87:G91"/>
    <mergeCell ref="H87:H91"/>
    <mergeCell ref="A68:A86"/>
    <mergeCell ref="B68:B75"/>
    <mergeCell ref="C68:C75"/>
    <mergeCell ref="F68:F75"/>
    <mergeCell ref="G68:G75"/>
    <mergeCell ref="I87:I91"/>
    <mergeCell ref="L87:L91"/>
    <mergeCell ref="M87:M91"/>
    <mergeCell ref="N87:N91"/>
    <mergeCell ref="O87:O91"/>
    <mergeCell ref="B92:B97"/>
    <mergeCell ref="C92:C97"/>
    <mergeCell ref="F92:F97"/>
    <mergeCell ref="G92:G97"/>
    <mergeCell ref="H92:H97"/>
    <mergeCell ref="I92:I97"/>
    <mergeCell ref="L92:L97"/>
    <mergeCell ref="M92:M97"/>
    <mergeCell ref="N92:N97"/>
    <mergeCell ref="O92:O97"/>
    <mergeCell ref="B98:B104"/>
    <mergeCell ref="C98:C104"/>
    <mergeCell ref="F98:F104"/>
    <mergeCell ref="G98:G104"/>
    <mergeCell ref="H98:H104"/>
    <mergeCell ref="H105:H110"/>
    <mergeCell ref="I105:I110"/>
    <mergeCell ref="L105:L110"/>
    <mergeCell ref="M105:M110"/>
    <mergeCell ref="N105:N110"/>
    <mergeCell ref="O105:O110"/>
    <mergeCell ref="I98:I104"/>
    <mergeCell ref="L98:L104"/>
    <mergeCell ref="M98:M104"/>
    <mergeCell ref="N98:N104"/>
    <mergeCell ref="O98:O104"/>
    <mergeCell ref="L111:L115"/>
    <mergeCell ref="M111:M115"/>
    <mergeCell ref="N111:N115"/>
    <mergeCell ref="O111:O115"/>
    <mergeCell ref="B116:B119"/>
    <mergeCell ref="C116:C119"/>
    <mergeCell ref="F116:F119"/>
    <mergeCell ref="G116:G119"/>
    <mergeCell ref="H116:H119"/>
    <mergeCell ref="I116:I119"/>
    <mergeCell ref="B111:B115"/>
    <mergeCell ref="C111:C115"/>
    <mergeCell ref="F111:F115"/>
    <mergeCell ref="G111:G115"/>
    <mergeCell ref="H111:H115"/>
    <mergeCell ref="I111:I115"/>
    <mergeCell ref="L116:L119"/>
    <mergeCell ref="M116:M119"/>
    <mergeCell ref="N116:N119"/>
    <mergeCell ref="O116:O119"/>
    <mergeCell ref="B120:B125"/>
    <mergeCell ref="C120:C125"/>
    <mergeCell ref="F120:F125"/>
    <mergeCell ref="G120:G125"/>
    <mergeCell ref="H120:H125"/>
    <mergeCell ref="I120:I125"/>
    <mergeCell ref="L120:L125"/>
    <mergeCell ref="M120:M125"/>
    <mergeCell ref="N120:N125"/>
    <mergeCell ref="O120:O125"/>
    <mergeCell ref="A126:A135"/>
    <mergeCell ref="B126:B128"/>
    <mergeCell ref="C126:C128"/>
    <mergeCell ref="F126:F128"/>
    <mergeCell ref="G126:G128"/>
    <mergeCell ref="H126:H128"/>
    <mergeCell ref="A105:A125"/>
    <mergeCell ref="B105:B110"/>
    <mergeCell ref="C105:C110"/>
    <mergeCell ref="F105:F110"/>
    <mergeCell ref="G105:G110"/>
    <mergeCell ref="I126:I128"/>
    <mergeCell ref="L126:L128"/>
    <mergeCell ref="M126:M128"/>
    <mergeCell ref="N126:N128"/>
    <mergeCell ref="O126:O128"/>
    <mergeCell ref="B129:B132"/>
    <mergeCell ref="C129:C132"/>
    <mergeCell ref="F129:F132"/>
    <mergeCell ref="G129:G132"/>
    <mergeCell ref="H129:H132"/>
    <mergeCell ref="I129:I132"/>
    <mergeCell ref="L129:L132"/>
    <mergeCell ref="M129:M132"/>
    <mergeCell ref="N129:N132"/>
    <mergeCell ref="O129:O132"/>
    <mergeCell ref="B133:B135"/>
    <mergeCell ref="C133:C135"/>
    <mergeCell ref="F133:F135"/>
    <mergeCell ref="G133:G135"/>
    <mergeCell ref="H133:H135"/>
    <mergeCell ref="H136:H140"/>
    <mergeCell ref="I136:I140"/>
    <mergeCell ref="L136:L140"/>
    <mergeCell ref="M136:M140"/>
    <mergeCell ref="N136:N140"/>
    <mergeCell ref="O136:O140"/>
    <mergeCell ref="I133:I135"/>
    <mergeCell ref="L133:L135"/>
    <mergeCell ref="M133:M135"/>
    <mergeCell ref="N133:N135"/>
    <mergeCell ref="O133:O135"/>
    <mergeCell ref="L141:L143"/>
    <mergeCell ref="M141:M143"/>
    <mergeCell ref="N141:N143"/>
    <mergeCell ref="O141:O143"/>
    <mergeCell ref="B144:B148"/>
    <mergeCell ref="C144:C148"/>
    <mergeCell ref="F144:F148"/>
    <mergeCell ref="G144:G148"/>
    <mergeCell ref="H144:H148"/>
    <mergeCell ref="I144:I148"/>
    <mergeCell ref="B141:B143"/>
    <mergeCell ref="C141:C143"/>
    <mergeCell ref="F141:F143"/>
    <mergeCell ref="G141:G143"/>
    <mergeCell ref="H141:H143"/>
    <mergeCell ref="I141:I143"/>
    <mergeCell ref="L144:L148"/>
    <mergeCell ref="M144:M148"/>
    <mergeCell ref="N144:N148"/>
    <mergeCell ref="O144:O148"/>
    <mergeCell ref="B149:B153"/>
    <mergeCell ref="C149:C153"/>
    <mergeCell ref="F149:F153"/>
    <mergeCell ref="G149:G153"/>
    <mergeCell ref="H149:H153"/>
    <mergeCell ref="I149:I153"/>
    <mergeCell ref="L149:L153"/>
    <mergeCell ref="M149:M153"/>
    <mergeCell ref="N149:N153"/>
    <mergeCell ref="O149:O153"/>
    <mergeCell ref="A154:A163"/>
    <mergeCell ref="B154:B157"/>
    <mergeCell ref="C154:C157"/>
    <mergeCell ref="F154:F157"/>
    <mergeCell ref="G154:G157"/>
    <mergeCell ref="H154:H157"/>
    <mergeCell ref="A136:A153"/>
    <mergeCell ref="B136:B140"/>
    <mergeCell ref="C136:C140"/>
    <mergeCell ref="F136:F140"/>
    <mergeCell ref="G136:G140"/>
    <mergeCell ref="I154:I157"/>
    <mergeCell ref="L154:L157"/>
    <mergeCell ref="M154:M157"/>
    <mergeCell ref="N154:N157"/>
    <mergeCell ref="O154:O157"/>
    <mergeCell ref="B158:B163"/>
    <mergeCell ref="C158:C163"/>
    <mergeCell ref="F158:F163"/>
    <mergeCell ref="G158:G163"/>
    <mergeCell ref="H158:H163"/>
    <mergeCell ref="H164:H169"/>
    <mergeCell ref="I164:I169"/>
    <mergeCell ref="L164:L169"/>
    <mergeCell ref="M164:M169"/>
    <mergeCell ref="N164:N169"/>
    <mergeCell ref="O164:O169"/>
    <mergeCell ref="I158:I163"/>
    <mergeCell ref="L158:L163"/>
    <mergeCell ref="M158:M163"/>
    <mergeCell ref="N158:N163"/>
    <mergeCell ref="O158:O163"/>
    <mergeCell ref="L170:L173"/>
    <mergeCell ref="M170:M173"/>
    <mergeCell ref="N170:N173"/>
    <mergeCell ref="O170:O173"/>
    <mergeCell ref="B174:B176"/>
    <mergeCell ref="C174:C176"/>
    <mergeCell ref="F174:F176"/>
    <mergeCell ref="G174:G176"/>
    <mergeCell ref="H174:H176"/>
    <mergeCell ref="I174:I176"/>
    <mergeCell ref="B170:B173"/>
    <mergeCell ref="C170:C173"/>
    <mergeCell ref="F170:F173"/>
    <mergeCell ref="G170:G173"/>
    <mergeCell ref="H170:H173"/>
    <mergeCell ref="I170:I173"/>
    <mergeCell ref="K185:K196"/>
    <mergeCell ref="A188:A190"/>
    <mergeCell ref="A191:A193"/>
    <mergeCell ref="A194:A196"/>
    <mergeCell ref="L174:L176"/>
    <mergeCell ref="M174:M176"/>
    <mergeCell ref="N174:N176"/>
    <mergeCell ref="O174:O176"/>
    <mergeCell ref="A178:A180"/>
    <mergeCell ref="J178:J183"/>
    <mergeCell ref="K178:K183"/>
    <mergeCell ref="A164:A176"/>
    <mergeCell ref="B164:B169"/>
    <mergeCell ref="C164:C169"/>
    <mergeCell ref="F164:F169"/>
    <mergeCell ref="G164:G169"/>
    <mergeCell ref="A198:A201"/>
    <mergeCell ref="B198:B201"/>
    <mergeCell ref="A202:A206"/>
    <mergeCell ref="B202:B206"/>
    <mergeCell ref="C202:C206"/>
    <mergeCell ref="F208:F213"/>
    <mergeCell ref="B184:C184"/>
    <mergeCell ref="A185:A187"/>
    <mergeCell ref="J185:J196"/>
    <mergeCell ref="G208:G213"/>
    <mergeCell ref="H208:H213"/>
    <mergeCell ref="I208:I213"/>
    <mergeCell ref="K208:K213"/>
    <mergeCell ref="A215:A269"/>
    <mergeCell ref="F215:F269"/>
    <mergeCell ref="G215:G269"/>
    <mergeCell ref="H215:H269"/>
    <mergeCell ref="I215:I269"/>
    <mergeCell ref="J215:J269"/>
  </mergeCells>
  <pageMargins left="0.7" right="0.7" top="0.75" bottom="0.75" header="0.3" footer="0.3"/>
  <pageSetup paperSize="9" scale="63"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71"/>
  <sheetViews>
    <sheetView topLeftCell="A59" zoomScale="69" zoomScaleNormal="69" workbookViewId="0">
      <selection activeCell="AX97" sqref="AX97"/>
    </sheetView>
  </sheetViews>
  <sheetFormatPr defaultRowHeight="12.75"/>
  <cols>
    <col min="1" max="1" width="51.28515625" customWidth="1"/>
    <col min="2" max="6" width="3.7109375" customWidth="1"/>
    <col min="7" max="7" width="3.7109375" style="5" customWidth="1"/>
    <col min="8" max="43" width="3.7109375" customWidth="1"/>
    <col min="44" max="44" width="5" customWidth="1"/>
    <col min="45" max="45" width="4.42578125" customWidth="1"/>
    <col min="46" max="46" width="3.85546875" customWidth="1"/>
    <col min="47" max="47" width="5.85546875" customWidth="1"/>
    <col min="48" max="48" width="5.28515625" customWidth="1"/>
    <col min="49" max="49" width="9.7109375" customWidth="1"/>
    <col min="50" max="50" width="7" customWidth="1"/>
    <col min="51" max="51" width="7.5703125" customWidth="1"/>
    <col min="53" max="53" width="4.140625" customWidth="1"/>
    <col min="55" max="55" width="12.5703125" customWidth="1"/>
    <col min="56" max="56" width="6.7109375" customWidth="1"/>
    <col min="57" max="57" width="7.140625" customWidth="1"/>
    <col min="58" max="58" width="7.5703125" customWidth="1"/>
    <col min="251" max="251" width="51.28515625" customWidth="1"/>
    <col min="252" max="252" width="12.28515625" customWidth="1"/>
    <col min="253" max="254" width="7.85546875" customWidth="1"/>
    <col min="255" max="299" width="3.7109375" customWidth="1"/>
    <col min="300" max="300" width="5" customWidth="1"/>
    <col min="301" max="301" width="4.42578125" customWidth="1"/>
    <col min="302" max="302" width="3.85546875" customWidth="1"/>
    <col min="303" max="303" width="7.42578125" customWidth="1"/>
    <col min="304" max="304" width="5.28515625" customWidth="1"/>
    <col min="305" max="305" width="9.7109375" customWidth="1"/>
    <col min="306" max="306" width="7" customWidth="1"/>
    <col min="307" max="307" width="7.5703125" customWidth="1"/>
    <col min="309" max="309" width="4.140625" customWidth="1"/>
    <col min="311" max="311" width="12.5703125" customWidth="1"/>
    <col min="312" max="312" width="6.7109375" customWidth="1"/>
    <col min="313" max="313" width="7.140625" customWidth="1"/>
    <col min="314" max="314" width="7.5703125" customWidth="1"/>
    <col min="507" max="507" width="51.28515625" customWidth="1"/>
    <col min="508" max="508" width="12.28515625" customWidth="1"/>
    <col min="509" max="510" width="7.85546875" customWidth="1"/>
    <col min="511" max="555" width="3.7109375" customWidth="1"/>
    <col min="556" max="556" width="5" customWidth="1"/>
    <col min="557" max="557" width="4.42578125" customWidth="1"/>
    <col min="558" max="558" width="3.85546875" customWidth="1"/>
    <col min="559" max="559" width="7.42578125" customWidth="1"/>
    <col min="560" max="560" width="5.28515625" customWidth="1"/>
    <col min="561" max="561" width="9.7109375" customWidth="1"/>
    <col min="562" max="562" width="7" customWidth="1"/>
    <col min="563" max="563" width="7.5703125" customWidth="1"/>
    <col min="565" max="565" width="4.140625" customWidth="1"/>
    <col min="567" max="567" width="12.5703125" customWidth="1"/>
    <col min="568" max="568" width="6.7109375" customWidth="1"/>
    <col min="569" max="569" width="7.140625" customWidth="1"/>
    <col min="570" max="570" width="7.5703125" customWidth="1"/>
    <col min="763" max="763" width="51.28515625" customWidth="1"/>
    <col min="764" max="764" width="12.28515625" customWidth="1"/>
    <col min="765" max="766" width="7.85546875" customWidth="1"/>
    <col min="767" max="811" width="3.7109375" customWidth="1"/>
    <col min="812" max="812" width="5" customWidth="1"/>
    <col min="813" max="813" width="4.42578125" customWidth="1"/>
    <col min="814" max="814" width="3.85546875" customWidth="1"/>
    <col min="815" max="815" width="7.42578125" customWidth="1"/>
    <col min="816" max="816" width="5.28515625" customWidth="1"/>
    <col min="817" max="817" width="9.7109375" customWidth="1"/>
    <col min="818" max="818" width="7" customWidth="1"/>
    <col min="819" max="819" width="7.5703125" customWidth="1"/>
    <col min="821" max="821" width="4.140625" customWidth="1"/>
    <col min="823" max="823" width="12.5703125" customWidth="1"/>
    <col min="824" max="824" width="6.7109375" customWidth="1"/>
    <col min="825" max="825" width="7.140625" customWidth="1"/>
    <col min="826" max="826" width="7.5703125" customWidth="1"/>
    <col min="1019" max="1019" width="51.28515625" customWidth="1"/>
    <col min="1020" max="1020" width="12.28515625" customWidth="1"/>
    <col min="1021" max="1022" width="7.85546875" customWidth="1"/>
    <col min="1023" max="1067" width="3.7109375" customWidth="1"/>
    <col min="1068" max="1068" width="5" customWidth="1"/>
    <col min="1069" max="1069" width="4.42578125" customWidth="1"/>
    <col min="1070" max="1070" width="3.85546875" customWidth="1"/>
    <col min="1071" max="1071" width="7.42578125" customWidth="1"/>
    <col min="1072" max="1072" width="5.28515625" customWidth="1"/>
    <col min="1073" max="1073" width="9.7109375" customWidth="1"/>
    <col min="1074" max="1074" width="7" customWidth="1"/>
    <col min="1075" max="1075" width="7.5703125" customWidth="1"/>
    <col min="1077" max="1077" width="4.140625" customWidth="1"/>
    <col min="1079" max="1079" width="12.5703125" customWidth="1"/>
    <col min="1080" max="1080" width="6.7109375" customWidth="1"/>
    <col min="1081" max="1081" width="7.140625" customWidth="1"/>
    <col min="1082" max="1082" width="7.5703125" customWidth="1"/>
    <col min="1275" max="1275" width="51.28515625" customWidth="1"/>
    <col min="1276" max="1276" width="12.28515625" customWidth="1"/>
    <col min="1277" max="1278" width="7.85546875" customWidth="1"/>
    <col min="1279" max="1323" width="3.7109375" customWidth="1"/>
    <col min="1324" max="1324" width="5" customWidth="1"/>
    <col min="1325" max="1325" width="4.42578125" customWidth="1"/>
    <col min="1326" max="1326" width="3.85546875" customWidth="1"/>
    <col min="1327" max="1327" width="7.42578125" customWidth="1"/>
    <col min="1328" max="1328" width="5.28515625" customWidth="1"/>
    <col min="1329" max="1329" width="9.7109375" customWidth="1"/>
    <col min="1330" max="1330" width="7" customWidth="1"/>
    <col min="1331" max="1331" width="7.5703125" customWidth="1"/>
    <col min="1333" max="1333" width="4.140625" customWidth="1"/>
    <col min="1335" max="1335" width="12.5703125" customWidth="1"/>
    <col min="1336" max="1336" width="6.7109375" customWidth="1"/>
    <col min="1337" max="1337" width="7.140625" customWidth="1"/>
    <col min="1338" max="1338" width="7.5703125" customWidth="1"/>
    <col min="1531" max="1531" width="51.28515625" customWidth="1"/>
    <col min="1532" max="1532" width="12.28515625" customWidth="1"/>
    <col min="1533" max="1534" width="7.85546875" customWidth="1"/>
    <col min="1535" max="1579" width="3.7109375" customWidth="1"/>
    <col min="1580" max="1580" width="5" customWidth="1"/>
    <col min="1581" max="1581" width="4.42578125" customWidth="1"/>
    <col min="1582" max="1582" width="3.85546875" customWidth="1"/>
    <col min="1583" max="1583" width="7.42578125" customWidth="1"/>
    <col min="1584" max="1584" width="5.28515625" customWidth="1"/>
    <col min="1585" max="1585" width="9.7109375" customWidth="1"/>
    <col min="1586" max="1586" width="7" customWidth="1"/>
    <col min="1587" max="1587" width="7.5703125" customWidth="1"/>
    <col min="1589" max="1589" width="4.140625" customWidth="1"/>
    <col min="1591" max="1591" width="12.5703125" customWidth="1"/>
    <col min="1592" max="1592" width="6.7109375" customWidth="1"/>
    <col min="1593" max="1593" width="7.140625" customWidth="1"/>
    <col min="1594" max="1594" width="7.5703125" customWidth="1"/>
    <col min="1787" max="1787" width="51.28515625" customWidth="1"/>
    <col min="1788" max="1788" width="12.28515625" customWidth="1"/>
    <col min="1789" max="1790" width="7.85546875" customWidth="1"/>
    <col min="1791" max="1835" width="3.7109375" customWidth="1"/>
    <col min="1836" max="1836" width="5" customWidth="1"/>
    <col min="1837" max="1837" width="4.42578125" customWidth="1"/>
    <col min="1838" max="1838" width="3.85546875" customWidth="1"/>
    <col min="1839" max="1839" width="7.42578125" customWidth="1"/>
    <col min="1840" max="1840" width="5.28515625" customWidth="1"/>
    <col min="1841" max="1841" width="9.7109375" customWidth="1"/>
    <col min="1842" max="1842" width="7" customWidth="1"/>
    <col min="1843" max="1843" width="7.5703125" customWidth="1"/>
    <col min="1845" max="1845" width="4.140625" customWidth="1"/>
    <col min="1847" max="1847" width="12.5703125" customWidth="1"/>
    <col min="1848" max="1848" width="6.7109375" customWidth="1"/>
    <col min="1849" max="1849" width="7.140625" customWidth="1"/>
    <col min="1850" max="1850" width="7.5703125" customWidth="1"/>
    <col min="2043" max="2043" width="51.28515625" customWidth="1"/>
    <col min="2044" max="2044" width="12.28515625" customWidth="1"/>
    <col min="2045" max="2046" width="7.85546875" customWidth="1"/>
    <col min="2047" max="2091" width="3.7109375" customWidth="1"/>
    <col min="2092" max="2092" width="5" customWidth="1"/>
    <col min="2093" max="2093" width="4.42578125" customWidth="1"/>
    <col min="2094" max="2094" width="3.85546875" customWidth="1"/>
    <col min="2095" max="2095" width="7.42578125" customWidth="1"/>
    <col min="2096" max="2096" width="5.28515625" customWidth="1"/>
    <col min="2097" max="2097" width="9.7109375" customWidth="1"/>
    <col min="2098" max="2098" width="7" customWidth="1"/>
    <col min="2099" max="2099" width="7.5703125" customWidth="1"/>
    <col min="2101" max="2101" width="4.140625" customWidth="1"/>
    <col min="2103" max="2103" width="12.5703125" customWidth="1"/>
    <col min="2104" max="2104" width="6.7109375" customWidth="1"/>
    <col min="2105" max="2105" width="7.140625" customWidth="1"/>
    <col min="2106" max="2106" width="7.5703125" customWidth="1"/>
    <col min="2299" max="2299" width="51.28515625" customWidth="1"/>
    <col min="2300" max="2300" width="12.28515625" customWidth="1"/>
    <col min="2301" max="2302" width="7.85546875" customWidth="1"/>
    <col min="2303" max="2347" width="3.7109375" customWidth="1"/>
    <col min="2348" max="2348" width="5" customWidth="1"/>
    <col min="2349" max="2349" width="4.42578125" customWidth="1"/>
    <col min="2350" max="2350" width="3.85546875" customWidth="1"/>
    <col min="2351" max="2351" width="7.42578125" customWidth="1"/>
    <col min="2352" max="2352" width="5.28515625" customWidth="1"/>
    <col min="2353" max="2353" width="9.7109375" customWidth="1"/>
    <col min="2354" max="2354" width="7" customWidth="1"/>
    <col min="2355" max="2355" width="7.5703125" customWidth="1"/>
    <col min="2357" max="2357" width="4.140625" customWidth="1"/>
    <col min="2359" max="2359" width="12.5703125" customWidth="1"/>
    <col min="2360" max="2360" width="6.7109375" customWidth="1"/>
    <col min="2361" max="2361" width="7.140625" customWidth="1"/>
    <col min="2362" max="2362" width="7.5703125" customWidth="1"/>
    <col min="2555" max="2555" width="51.28515625" customWidth="1"/>
    <col min="2556" max="2556" width="12.28515625" customWidth="1"/>
    <col min="2557" max="2558" width="7.85546875" customWidth="1"/>
    <col min="2559" max="2603" width="3.7109375" customWidth="1"/>
    <col min="2604" max="2604" width="5" customWidth="1"/>
    <col min="2605" max="2605" width="4.42578125" customWidth="1"/>
    <col min="2606" max="2606" width="3.85546875" customWidth="1"/>
    <col min="2607" max="2607" width="7.42578125" customWidth="1"/>
    <col min="2608" max="2608" width="5.28515625" customWidth="1"/>
    <col min="2609" max="2609" width="9.7109375" customWidth="1"/>
    <col min="2610" max="2610" width="7" customWidth="1"/>
    <col min="2611" max="2611" width="7.5703125" customWidth="1"/>
    <col min="2613" max="2613" width="4.140625" customWidth="1"/>
    <col min="2615" max="2615" width="12.5703125" customWidth="1"/>
    <col min="2616" max="2616" width="6.7109375" customWidth="1"/>
    <col min="2617" max="2617" width="7.140625" customWidth="1"/>
    <col min="2618" max="2618" width="7.5703125" customWidth="1"/>
    <col min="2811" max="2811" width="51.28515625" customWidth="1"/>
    <col min="2812" max="2812" width="12.28515625" customWidth="1"/>
    <col min="2813" max="2814" width="7.85546875" customWidth="1"/>
    <col min="2815" max="2859" width="3.7109375" customWidth="1"/>
    <col min="2860" max="2860" width="5" customWidth="1"/>
    <col min="2861" max="2861" width="4.42578125" customWidth="1"/>
    <col min="2862" max="2862" width="3.85546875" customWidth="1"/>
    <col min="2863" max="2863" width="7.42578125" customWidth="1"/>
    <col min="2864" max="2864" width="5.28515625" customWidth="1"/>
    <col min="2865" max="2865" width="9.7109375" customWidth="1"/>
    <col min="2866" max="2866" width="7" customWidth="1"/>
    <col min="2867" max="2867" width="7.5703125" customWidth="1"/>
    <col min="2869" max="2869" width="4.140625" customWidth="1"/>
    <col min="2871" max="2871" width="12.5703125" customWidth="1"/>
    <col min="2872" max="2872" width="6.7109375" customWidth="1"/>
    <col min="2873" max="2873" width="7.140625" customWidth="1"/>
    <col min="2874" max="2874" width="7.5703125" customWidth="1"/>
    <col min="3067" max="3067" width="51.28515625" customWidth="1"/>
    <col min="3068" max="3068" width="12.28515625" customWidth="1"/>
    <col min="3069" max="3070" width="7.85546875" customWidth="1"/>
    <col min="3071" max="3115" width="3.7109375" customWidth="1"/>
    <col min="3116" max="3116" width="5" customWidth="1"/>
    <col min="3117" max="3117" width="4.42578125" customWidth="1"/>
    <col min="3118" max="3118" width="3.85546875" customWidth="1"/>
    <col min="3119" max="3119" width="7.42578125" customWidth="1"/>
    <col min="3120" max="3120" width="5.28515625" customWidth="1"/>
    <col min="3121" max="3121" width="9.7109375" customWidth="1"/>
    <col min="3122" max="3122" width="7" customWidth="1"/>
    <col min="3123" max="3123" width="7.5703125" customWidth="1"/>
    <col min="3125" max="3125" width="4.140625" customWidth="1"/>
    <col min="3127" max="3127" width="12.5703125" customWidth="1"/>
    <col min="3128" max="3128" width="6.7109375" customWidth="1"/>
    <col min="3129" max="3129" width="7.140625" customWidth="1"/>
    <col min="3130" max="3130" width="7.5703125" customWidth="1"/>
    <col min="3323" max="3323" width="51.28515625" customWidth="1"/>
    <col min="3324" max="3324" width="12.28515625" customWidth="1"/>
    <col min="3325" max="3326" width="7.85546875" customWidth="1"/>
    <col min="3327" max="3371" width="3.7109375" customWidth="1"/>
    <col min="3372" max="3372" width="5" customWidth="1"/>
    <col min="3373" max="3373" width="4.42578125" customWidth="1"/>
    <col min="3374" max="3374" width="3.85546875" customWidth="1"/>
    <col min="3375" max="3375" width="7.42578125" customWidth="1"/>
    <col min="3376" max="3376" width="5.28515625" customWidth="1"/>
    <col min="3377" max="3377" width="9.7109375" customWidth="1"/>
    <col min="3378" max="3378" width="7" customWidth="1"/>
    <col min="3379" max="3379" width="7.5703125" customWidth="1"/>
    <col min="3381" max="3381" width="4.140625" customWidth="1"/>
    <col min="3383" max="3383" width="12.5703125" customWidth="1"/>
    <col min="3384" max="3384" width="6.7109375" customWidth="1"/>
    <col min="3385" max="3385" width="7.140625" customWidth="1"/>
    <col min="3386" max="3386" width="7.5703125" customWidth="1"/>
    <col min="3579" max="3579" width="51.28515625" customWidth="1"/>
    <col min="3580" max="3580" width="12.28515625" customWidth="1"/>
    <col min="3581" max="3582" width="7.85546875" customWidth="1"/>
    <col min="3583" max="3627" width="3.7109375" customWidth="1"/>
    <col min="3628" max="3628" width="5" customWidth="1"/>
    <col min="3629" max="3629" width="4.42578125" customWidth="1"/>
    <col min="3630" max="3630" width="3.85546875" customWidth="1"/>
    <col min="3631" max="3631" width="7.42578125" customWidth="1"/>
    <col min="3632" max="3632" width="5.28515625" customWidth="1"/>
    <col min="3633" max="3633" width="9.7109375" customWidth="1"/>
    <col min="3634" max="3634" width="7" customWidth="1"/>
    <col min="3635" max="3635" width="7.5703125" customWidth="1"/>
    <col min="3637" max="3637" width="4.140625" customWidth="1"/>
    <col min="3639" max="3639" width="12.5703125" customWidth="1"/>
    <col min="3640" max="3640" width="6.7109375" customWidth="1"/>
    <col min="3641" max="3641" width="7.140625" customWidth="1"/>
    <col min="3642" max="3642" width="7.5703125" customWidth="1"/>
    <col min="3835" max="3835" width="51.28515625" customWidth="1"/>
    <col min="3836" max="3836" width="12.28515625" customWidth="1"/>
    <col min="3837" max="3838" width="7.85546875" customWidth="1"/>
    <col min="3839" max="3883" width="3.7109375" customWidth="1"/>
    <col min="3884" max="3884" width="5" customWidth="1"/>
    <col min="3885" max="3885" width="4.42578125" customWidth="1"/>
    <col min="3886" max="3886" width="3.85546875" customWidth="1"/>
    <col min="3887" max="3887" width="7.42578125" customWidth="1"/>
    <col min="3888" max="3888" width="5.28515625" customWidth="1"/>
    <col min="3889" max="3889" width="9.7109375" customWidth="1"/>
    <col min="3890" max="3890" width="7" customWidth="1"/>
    <col min="3891" max="3891" width="7.5703125" customWidth="1"/>
    <col min="3893" max="3893" width="4.140625" customWidth="1"/>
    <col min="3895" max="3895" width="12.5703125" customWidth="1"/>
    <col min="3896" max="3896" width="6.7109375" customWidth="1"/>
    <col min="3897" max="3897" width="7.140625" customWidth="1"/>
    <col min="3898" max="3898" width="7.5703125" customWidth="1"/>
    <col min="4091" max="4091" width="51.28515625" customWidth="1"/>
    <col min="4092" max="4092" width="12.28515625" customWidth="1"/>
    <col min="4093" max="4094" width="7.85546875" customWidth="1"/>
    <col min="4095" max="4139" width="3.7109375" customWidth="1"/>
    <col min="4140" max="4140" width="5" customWidth="1"/>
    <col min="4141" max="4141" width="4.42578125" customWidth="1"/>
    <col min="4142" max="4142" width="3.85546875" customWidth="1"/>
    <col min="4143" max="4143" width="7.42578125" customWidth="1"/>
    <col min="4144" max="4144" width="5.28515625" customWidth="1"/>
    <col min="4145" max="4145" width="9.7109375" customWidth="1"/>
    <col min="4146" max="4146" width="7" customWidth="1"/>
    <col min="4147" max="4147" width="7.5703125" customWidth="1"/>
    <col min="4149" max="4149" width="4.140625" customWidth="1"/>
    <col min="4151" max="4151" width="12.5703125" customWidth="1"/>
    <col min="4152" max="4152" width="6.7109375" customWidth="1"/>
    <col min="4153" max="4153" width="7.140625" customWidth="1"/>
    <col min="4154" max="4154" width="7.5703125" customWidth="1"/>
    <col min="4347" max="4347" width="51.28515625" customWidth="1"/>
    <col min="4348" max="4348" width="12.28515625" customWidth="1"/>
    <col min="4349" max="4350" width="7.85546875" customWidth="1"/>
    <col min="4351" max="4395" width="3.7109375" customWidth="1"/>
    <col min="4396" max="4396" width="5" customWidth="1"/>
    <col min="4397" max="4397" width="4.42578125" customWidth="1"/>
    <col min="4398" max="4398" width="3.85546875" customWidth="1"/>
    <col min="4399" max="4399" width="7.42578125" customWidth="1"/>
    <col min="4400" max="4400" width="5.28515625" customWidth="1"/>
    <col min="4401" max="4401" width="9.7109375" customWidth="1"/>
    <col min="4402" max="4402" width="7" customWidth="1"/>
    <col min="4403" max="4403" width="7.5703125" customWidth="1"/>
    <col min="4405" max="4405" width="4.140625" customWidth="1"/>
    <col min="4407" max="4407" width="12.5703125" customWidth="1"/>
    <col min="4408" max="4408" width="6.7109375" customWidth="1"/>
    <col min="4409" max="4409" width="7.140625" customWidth="1"/>
    <col min="4410" max="4410" width="7.5703125" customWidth="1"/>
    <col min="4603" max="4603" width="51.28515625" customWidth="1"/>
    <col min="4604" max="4604" width="12.28515625" customWidth="1"/>
    <col min="4605" max="4606" width="7.85546875" customWidth="1"/>
    <col min="4607" max="4651" width="3.7109375" customWidth="1"/>
    <col min="4652" max="4652" width="5" customWidth="1"/>
    <col min="4653" max="4653" width="4.42578125" customWidth="1"/>
    <col min="4654" max="4654" width="3.85546875" customWidth="1"/>
    <col min="4655" max="4655" width="7.42578125" customWidth="1"/>
    <col min="4656" max="4656" width="5.28515625" customWidth="1"/>
    <col min="4657" max="4657" width="9.7109375" customWidth="1"/>
    <col min="4658" max="4658" width="7" customWidth="1"/>
    <col min="4659" max="4659" width="7.5703125" customWidth="1"/>
    <col min="4661" max="4661" width="4.140625" customWidth="1"/>
    <col min="4663" max="4663" width="12.5703125" customWidth="1"/>
    <col min="4664" max="4664" width="6.7109375" customWidth="1"/>
    <col min="4665" max="4665" width="7.140625" customWidth="1"/>
    <col min="4666" max="4666" width="7.5703125" customWidth="1"/>
    <col min="4859" max="4859" width="51.28515625" customWidth="1"/>
    <col min="4860" max="4860" width="12.28515625" customWidth="1"/>
    <col min="4861" max="4862" width="7.85546875" customWidth="1"/>
    <col min="4863" max="4907" width="3.7109375" customWidth="1"/>
    <col min="4908" max="4908" width="5" customWidth="1"/>
    <col min="4909" max="4909" width="4.42578125" customWidth="1"/>
    <col min="4910" max="4910" width="3.85546875" customWidth="1"/>
    <col min="4911" max="4911" width="7.42578125" customWidth="1"/>
    <col min="4912" max="4912" width="5.28515625" customWidth="1"/>
    <col min="4913" max="4913" width="9.7109375" customWidth="1"/>
    <col min="4914" max="4914" width="7" customWidth="1"/>
    <col min="4915" max="4915" width="7.5703125" customWidth="1"/>
    <col min="4917" max="4917" width="4.140625" customWidth="1"/>
    <col min="4919" max="4919" width="12.5703125" customWidth="1"/>
    <col min="4920" max="4920" width="6.7109375" customWidth="1"/>
    <col min="4921" max="4921" width="7.140625" customWidth="1"/>
    <col min="4922" max="4922" width="7.5703125" customWidth="1"/>
    <col min="5115" max="5115" width="51.28515625" customWidth="1"/>
    <col min="5116" max="5116" width="12.28515625" customWidth="1"/>
    <col min="5117" max="5118" width="7.85546875" customWidth="1"/>
    <col min="5119" max="5163" width="3.7109375" customWidth="1"/>
    <col min="5164" max="5164" width="5" customWidth="1"/>
    <col min="5165" max="5165" width="4.42578125" customWidth="1"/>
    <col min="5166" max="5166" width="3.85546875" customWidth="1"/>
    <col min="5167" max="5167" width="7.42578125" customWidth="1"/>
    <col min="5168" max="5168" width="5.28515625" customWidth="1"/>
    <col min="5169" max="5169" width="9.7109375" customWidth="1"/>
    <col min="5170" max="5170" width="7" customWidth="1"/>
    <col min="5171" max="5171" width="7.5703125" customWidth="1"/>
    <col min="5173" max="5173" width="4.140625" customWidth="1"/>
    <col min="5175" max="5175" width="12.5703125" customWidth="1"/>
    <col min="5176" max="5176" width="6.7109375" customWidth="1"/>
    <col min="5177" max="5177" width="7.140625" customWidth="1"/>
    <col min="5178" max="5178" width="7.5703125" customWidth="1"/>
    <col min="5371" max="5371" width="51.28515625" customWidth="1"/>
    <col min="5372" max="5372" width="12.28515625" customWidth="1"/>
    <col min="5373" max="5374" width="7.85546875" customWidth="1"/>
    <col min="5375" max="5419" width="3.7109375" customWidth="1"/>
    <col min="5420" max="5420" width="5" customWidth="1"/>
    <col min="5421" max="5421" width="4.42578125" customWidth="1"/>
    <col min="5422" max="5422" width="3.85546875" customWidth="1"/>
    <col min="5423" max="5423" width="7.42578125" customWidth="1"/>
    <col min="5424" max="5424" width="5.28515625" customWidth="1"/>
    <col min="5425" max="5425" width="9.7109375" customWidth="1"/>
    <col min="5426" max="5426" width="7" customWidth="1"/>
    <col min="5427" max="5427" width="7.5703125" customWidth="1"/>
    <col min="5429" max="5429" width="4.140625" customWidth="1"/>
    <col min="5431" max="5431" width="12.5703125" customWidth="1"/>
    <col min="5432" max="5432" width="6.7109375" customWidth="1"/>
    <col min="5433" max="5433" width="7.140625" customWidth="1"/>
    <col min="5434" max="5434" width="7.5703125" customWidth="1"/>
    <col min="5627" max="5627" width="51.28515625" customWidth="1"/>
    <col min="5628" max="5628" width="12.28515625" customWidth="1"/>
    <col min="5629" max="5630" width="7.85546875" customWidth="1"/>
    <col min="5631" max="5675" width="3.7109375" customWidth="1"/>
    <col min="5676" max="5676" width="5" customWidth="1"/>
    <col min="5677" max="5677" width="4.42578125" customWidth="1"/>
    <col min="5678" max="5678" width="3.85546875" customWidth="1"/>
    <col min="5679" max="5679" width="7.42578125" customWidth="1"/>
    <col min="5680" max="5680" width="5.28515625" customWidth="1"/>
    <col min="5681" max="5681" width="9.7109375" customWidth="1"/>
    <col min="5682" max="5682" width="7" customWidth="1"/>
    <col min="5683" max="5683" width="7.5703125" customWidth="1"/>
    <col min="5685" max="5685" width="4.140625" customWidth="1"/>
    <col min="5687" max="5687" width="12.5703125" customWidth="1"/>
    <col min="5688" max="5688" width="6.7109375" customWidth="1"/>
    <col min="5689" max="5689" width="7.140625" customWidth="1"/>
    <col min="5690" max="5690" width="7.5703125" customWidth="1"/>
    <col min="5883" max="5883" width="51.28515625" customWidth="1"/>
    <col min="5884" max="5884" width="12.28515625" customWidth="1"/>
    <col min="5885" max="5886" width="7.85546875" customWidth="1"/>
    <col min="5887" max="5931" width="3.7109375" customWidth="1"/>
    <col min="5932" max="5932" width="5" customWidth="1"/>
    <col min="5933" max="5933" width="4.42578125" customWidth="1"/>
    <col min="5934" max="5934" width="3.85546875" customWidth="1"/>
    <col min="5935" max="5935" width="7.42578125" customWidth="1"/>
    <col min="5936" max="5936" width="5.28515625" customWidth="1"/>
    <col min="5937" max="5937" width="9.7109375" customWidth="1"/>
    <col min="5938" max="5938" width="7" customWidth="1"/>
    <col min="5939" max="5939" width="7.5703125" customWidth="1"/>
    <col min="5941" max="5941" width="4.140625" customWidth="1"/>
    <col min="5943" max="5943" width="12.5703125" customWidth="1"/>
    <col min="5944" max="5944" width="6.7109375" customWidth="1"/>
    <col min="5945" max="5945" width="7.140625" customWidth="1"/>
    <col min="5946" max="5946" width="7.5703125" customWidth="1"/>
    <col min="6139" max="6139" width="51.28515625" customWidth="1"/>
    <col min="6140" max="6140" width="12.28515625" customWidth="1"/>
    <col min="6141" max="6142" width="7.85546875" customWidth="1"/>
    <col min="6143" max="6187" width="3.7109375" customWidth="1"/>
    <col min="6188" max="6188" width="5" customWidth="1"/>
    <col min="6189" max="6189" width="4.42578125" customWidth="1"/>
    <col min="6190" max="6190" width="3.85546875" customWidth="1"/>
    <col min="6191" max="6191" width="7.42578125" customWidth="1"/>
    <col min="6192" max="6192" width="5.28515625" customWidth="1"/>
    <col min="6193" max="6193" width="9.7109375" customWidth="1"/>
    <col min="6194" max="6194" width="7" customWidth="1"/>
    <col min="6195" max="6195" width="7.5703125" customWidth="1"/>
    <col min="6197" max="6197" width="4.140625" customWidth="1"/>
    <col min="6199" max="6199" width="12.5703125" customWidth="1"/>
    <col min="6200" max="6200" width="6.7109375" customWidth="1"/>
    <col min="6201" max="6201" width="7.140625" customWidth="1"/>
    <col min="6202" max="6202" width="7.5703125" customWidth="1"/>
    <col min="6395" max="6395" width="51.28515625" customWidth="1"/>
    <col min="6396" max="6396" width="12.28515625" customWidth="1"/>
    <col min="6397" max="6398" width="7.85546875" customWidth="1"/>
    <col min="6399" max="6443" width="3.7109375" customWidth="1"/>
    <col min="6444" max="6444" width="5" customWidth="1"/>
    <col min="6445" max="6445" width="4.42578125" customWidth="1"/>
    <col min="6446" max="6446" width="3.85546875" customWidth="1"/>
    <col min="6447" max="6447" width="7.42578125" customWidth="1"/>
    <col min="6448" max="6448" width="5.28515625" customWidth="1"/>
    <col min="6449" max="6449" width="9.7109375" customWidth="1"/>
    <col min="6450" max="6450" width="7" customWidth="1"/>
    <col min="6451" max="6451" width="7.5703125" customWidth="1"/>
    <col min="6453" max="6453" width="4.140625" customWidth="1"/>
    <col min="6455" max="6455" width="12.5703125" customWidth="1"/>
    <col min="6456" max="6456" width="6.7109375" customWidth="1"/>
    <col min="6457" max="6457" width="7.140625" customWidth="1"/>
    <col min="6458" max="6458" width="7.5703125" customWidth="1"/>
    <col min="6651" max="6651" width="51.28515625" customWidth="1"/>
    <col min="6652" max="6652" width="12.28515625" customWidth="1"/>
    <col min="6653" max="6654" width="7.85546875" customWidth="1"/>
    <col min="6655" max="6699" width="3.7109375" customWidth="1"/>
    <col min="6700" max="6700" width="5" customWidth="1"/>
    <col min="6701" max="6701" width="4.42578125" customWidth="1"/>
    <col min="6702" max="6702" width="3.85546875" customWidth="1"/>
    <col min="6703" max="6703" width="7.42578125" customWidth="1"/>
    <col min="6704" max="6704" width="5.28515625" customWidth="1"/>
    <col min="6705" max="6705" width="9.7109375" customWidth="1"/>
    <col min="6706" max="6706" width="7" customWidth="1"/>
    <col min="6707" max="6707" width="7.5703125" customWidth="1"/>
    <col min="6709" max="6709" width="4.140625" customWidth="1"/>
    <col min="6711" max="6711" width="12.5703125" customWidth="1"/>
    <col min="6712" max="6712" width="6.7109375" customWidth="1"/>
    <col min="6713" max="6713" width="7.140625" customWidth="1"/>
    <col min="6714" max="6714" width="7.5703125" customWidth="1"/>
    <col min="6907" max="6907" width="51.28515625" customWidth="1"/>
    <col min="6908" max="6908" width="12.28515625" customWidth="1"/>
    <col min="6909" max="6910" width="7.85546875" customWidth="1"/>
    <col min="6911" max="6955" width="3.7109375" customWidth="1"/>
    <col min="6956" max="6956" width="5" customWidth="1"/>
    <col min="6957" max="6957" width="4.42578125" customWidth="1"/>
    <col min="6958" max="6958" width="3.85546875" customWidth="1"/>
    <col min="6959" max="6959" width="7.42578125" customWidth="1"/>
    <col min="6960" max="6960" width="5.28515625" customWidth="1"/>
    <col min="6961" max="6961" width="9.7109375" customWidth="1"/>
    <col min="6962" max="6962" width="7" customWidth="1"/>
    <col min="6963" max="6963" width="7.5703125" customWidth="1"/>
    <col min="6965" max="6965" width="4.140625" customWidth="1"/>
    <col min="6967" max="6967" width="12.5703125" customWidth="1"/>
    <col min="6968" max="6968" width="6.7109375" customWidth="1"/>
    <col min="6969" max="6969" width="7.140625" customWidth="1"/>
    <col min="6970" max="6970" width="7.5703125" customWidth="1"/>
    <col min="7163" max="7163" width="51.28515625" customWidth="1"/>
    <col min="7164" max="7164" width="12.28515625" customWidth="1"/>
    <col min="7165" max="7166" width="7.85546875" customWidth="1"/>
    <col min="7167" max="7211" width="3.7109375" customWidth="1"/>
    <col min="7212" max="7212" width="5" customWidth="1"/>
    <col min="7213" max="7213" width="4.42578125" customWidth="1"/>
    <col min="7214" max="7214" width="3.85546875" customWidth="1"/>
    <col min="7215" max="7215" width="7.42578125" customWidth="1"/>
    <col min="7216" max="7216" width="5.28515625" customWidth="1"/>
    <col min="7217" max="7217" width="9.7109375" customWidth="1"/>
    <col min="7218" max="7218" width="7" customWidth="1"/>
    <col min="7219" max="7219" width="7.5703125" customWidth="1"/>
    <col min="7221" max="7221" width="4.140625" customWidth="1"/>
    <col min="7223" max="7223" width="12.5703125" customWidth="1"/>
    <col min="7224" max="7224" width="6.7109375" customWidth="1"/>
    <col min="7225" max="7225" width="7.140625" customWidth="1"/>
    <col min="7226" max="7226" width="7.5703125" customWidth="1"/>
    <col min="7419" max="7419" width="51.28515625" customWidth="1"/>
    <col min="7420" max="7420" width="12.28515625" customWidth="1"/>
    <col min="7421" max="7422" width="7.85546875" customWidth="1"/>
    <col min="7423" max="7467" width="3.7109375" customWidth="1"/>
    <col min="7468" max="7468" width="5" customWidth="1"/>
    <col min="7469" max="7469" width="4.42578125" customWidth="1"/>
    <col min="7470" max="7470" width="3.85546875" customWidth="1"/>
    <col min="7471" max="7471" width="7.42578125" customWidth="1"/>
    <col min="7472" max="7472" width="5.28515625" customWidth="1"/>
    <col min="7473" max="7473" width="9.7109375" customWidth="1"/>
    <col min="7474" max="7474" width="7" customWidth="1"/>
    <col min="7475" max="7475" width="7.5703125" customWidth="1"/>
    <col min="7477" max="7477" width="4.140625" customWidth="1"/>
    <col min="7479" max="7479" width="12.5703125" customWidth="1"/>
    <col min="7480" max="7480" width="6.7109375" customWidth="1"/>
    <col min="7481" max="7481" width="7.140625" customWidth="1"/>
    <col min="7482" max="7482" width="7.5703125" customWidth="1"/>
    <col min="7675" max="7675" width="51.28515625" customWidth="1"/>
    <col min="7676" max="7676" width="12.28515625" customWidth="1"/>
    <col min="7677" max="7678" width="7.85546875" customWidth="1"/>
    <col min="7679" max="7723" width="3.7109375" customWidth="1"/>
    <col min="7724" max="7724" width="5" customWidth="1"/>
    <col min="7725" max="7725" width="4.42578125" customWidth="1"/>
    <col min="7726" max="7726" width="3.85546875" customWidth="1"/>
    <col min="7727" max="7727" width="7.42578125" customWidth="1"/>
    <col min="7728" max="7728" width="5.28515625" customWidth="1"/>
    <col min="7729" max="7729" width="9.7109375" customWidth="1"/>
    <col min="7730" max="7730" width="7" customWidth="1"/>
    <col min="7731" max="7731" width="7.5703125" customWidth="1"/>
    <col min="7733" max="7733" width="4.140625" customWidth="1"/>
    <col min="7735" max="7735" width="12.5703125" customWidth="1"/>
    <col min="7736" max="7736" width="6.7109375" customWidth="1"/>
    <col min="7737" max="7737" width="7.140625" customWidth="1"/>
    <col min="7738" max="7738" width="7.5703125" customWidth="1"/>
    <col min="7931" max="7931" width="51.28515625" customWidth="1"/>
    <col min="7932" max="7932" width="12.28515625" customWidth="1"/>
    <col min="7933" max="7934" width="7.85546875" customWidth="1"/>
    <col min="7935" max="7979" width="3.7109375" customWidth="1"/>
    <col min="7980" max="7980" width="5" customWidth="1"/>
    <col min="7981" max="7981" width="4.42578125" customWidth="1"/>
    <col min="7982" max="7982" width="3.85546875" customWidth="1"/>
    <col min="7983" max="7983" width="7.42578125" customWidth="1"/>
    <col min="7984" max="7984" width="5.28515625" customWidth="1"/>
    <col min="7985" max="7985" width="9.7109375" customWidth="1"/>
    <col min="7986" max="7986" width="7" customWidth="1"/>
    <col min="7987" max="7987" width="7.5703125" customWidth="1"/>
    <col min="7989" max="7989" width="4.140625" customWidth="1"/>
    <col min="7991" max="7991" width="12.5703125" customWidth="1"/>
    <col min="7992" max="7992" width="6.7109375" customWidth="1"/>
    <col min="7993" max="7993" width="7.140625" customWidth="1"/>
    <col min="7994" max="7994" width="7.5703125" customWidth="1"/>
    <col min="8187" max="8187" width="51.28515625" customWidth="1"/>
    <col min="8188" max="8188" width="12.28515625" customWidth="1"/>
    <col min="8189" max="8190" width="7.85546875" customWidth="1"/>
    <col min="8191" max="8235" width="3.7109375" customWidth="1"/>
    <col min="8236" max="8236" width="5" customWidth="1"/>
    <col min="8237" max="8237" width="4.42578125" customWidth="1"/>
    <col min="8238" max="8238" width="3.85546875" customWidth="1"/>
    <col min="8239" max="8239" width="7.42578125" customWidth="1"/>
    <col min="8240" max="8240" width="5.28515625" customWidth="1"/>
    <col min="8241" max="8241" width="9.7109375" customWidth="1"/>
    <col min="8242" max="8242" width="7" customWidth="1"/>
    <col min="8243" max="8243" width="7.5703125" customWidth="1"/>
    <col min="8245" max="8245" width="4.140625" customWidth="1"/>
    <col min="8247" max="8247" width="12.5703125" customWidth="1"/>
    <col min="8248" max="8248" width="6.7109375" customWidth="1"/>
    <col min="8249" max="8249" width="7.140625" customWidth="1"/>
    <col min="8250" max="8250" width="7.5703125" customWidth="1"/>
    <col min="8443" max="8443" width="51.28515625" customWidth="1"/>
    <col min="8444" max="8444" width="12.28515625" customWidth="1"/>
    <col min="8445" max="8446" width="7.85546875" customWidth="1"/>
    <col min="8447" max="8491" width="3.7109375" customWidth="1"/>
    <col min="8492" max="8492" width="5" customWidth="1"/>
    <col min="8493" max="8493" width="4.42578125" customWidth="1"/>
    <col min="8494" max="8494" width="3.85546875" customWidth="1"/>
    <col min="8495" max="8495" width="7.42578125" customWidth="1"/>
    <col min="8496" max="8496" width="5.28515625" customWidth="1"/>
    <col min="8497" max="8497" width="9.7109375" customWidth="1"/>
    <col min="8498" max="8498" width="7" customWidth="1"/>
    <col min="8499" max="8499" width="7.5703125" customWidth="1"/>
    <col min="8501" max="8501" width="4.140625" customWidth="1"/>
    <col min="8503" max="8503" width="12.5703125" customWidth="1"/>
    <col min="8504" max="8504" width="6.7109375" customWidth="1"/>
    <col min="8505" max="8505" width="7.140625" customWidth="1"/>
    <col min="8506" max="8506" width="7.5703125" customWidth="1"/>
    <col min="8699" max="8699" width="51.28515625" customWidth="1"/>
    <col min="8700" max="8700" width="12.28515625" customWidth="1"/>
    <col min="8701" max="8702" width="7.85546875" customWidth="1"/>
    <col min="8703" max="8747" width="3.7109375" customWidth="1"/>
    <col min="8748" max="8748" width="5" customWidth="1"/>
    <col min="8749" max="8749" width="4.42578125" customWidth="1"/>
    <col min="8750" max="8750" width="3.85546875" customWidth="1"/>
    <col min="8751" max="8751" width="7.42578125" customWidth="1"/>
    <col min="8752" max="8752" width="5.28515625" customWidth="1"/>
    <col min="8753" max="8753" width="9.7109375" customWidth="1"/>
    <col min="8754" max="8754" width="7" customWidth="1"/>
    <col min="8755" max="8755" width="7.5703125" customWidth="1"/>
    <col min="8757" max="8757" width="4.140625" customWidth="1"/>
    <col min="8759" max="8759" width="12.5703125" customWidth="1"/>
    <col min="8760" max="8760" width="6.7109375" customWidth="1"/>
    <col min="8761" max="8761" width="7.140625" customWidth="1"/>
    <col min="8762" max="8762" width="7.5703125" customWidth="1"/>
    <col min="8955" max="8955" width="51.28515625" customWidth="1"/>
    <col min="8956" max="8956" width="12.28515625" customWidth="1"/>
    <col min="8957" max="8958" width="7.85546875" customWidth="1"/>
    <col min="8959" max="9003" width="3.7109375" customWidth="1"/>
    <col min="9004" max="9004" width="5" customWidth="1"/>
    <col min="9005" max="9005" width="4.42578125" customWidth="1"/>
    <col min="9006" max="9006" width="3.85546875" customWidth="1"/>
    <col min="9007" max="9007" width="7.42578125" customWidth="1"/>
    <col min="9008" max="9008" width="5.28515625" customWidth="1"/>
    <col min="9009" max="9009" width="9.7109375" customWidth="1"/>
    <col min="9010" max="9010" width="7" customWidth="1"/>
    <col min="9011" max="9011" width="7.5703125" customWidth="1"/>
    <col min="9013" max="9013" width="4.140625" customWidth="1"/>
    <col min="9015" max="9015" width="12.5703125" customWidth="1"/>
    <col min="9016" max="9016" width="6.7109375" customWidth="1"/>
    <col min="9017" max="9017" width="7.140625" customWidth="1"/>
    <col min="9018" max="9018" width="7.5703125" customWidth="1"/>
    <col min="9211" max="9211" width="51.28515625" customWidth="1"/>
    <col min="9212" max="9212" width="12.28515625" customWidth="1"/>
    <col min="9213" max="9214" width="7.85546875" customWidth="1"/>
    <col min="9215" max="9259" width="3.7109375" customWidth="1"/>
    <col min="9260" max="9260" width="5" customWidth="1"/>
    <col min="9261" max="9261" width="4.42578125" customWidth="1"/>
    <col min="9262" max="9262" width="3.85546875" customWidth="1"/>
    <col min="9263" max="9263" width="7.42578125" customWidth="1"/>
    <col min="9264" max="9264" width="5.28515625" customWidth="1"/>
    <col min="9265" max="9265" width="9.7109375" customWidth="1"/>
    <col min="9266" max="9266" width="7" customWidth="1"/>
    <col min="9267" max="9267" width="7.5703125" customWidth="1"/>
    <col min="9269" max="9269" width="4.140625" customWidth="1"/>
    <col min="9271" max="9271" width="12.5703125" customWidth="1"/>
    <col min="9272" max="9272" width="6.7109375" customWidth="1"/>
    <col min="9273" max="9273" width="7.140625" customWidth="1"/>
    <col min="9274" max="9274" width="7.5703125" customWidth="1"/>
    <col min="9467" max="9467" width="51.28515625" customWidth="1"/>
    <col min="9468" max="9468" width="12.28515625" customWidth="1"/>
    <col min="9469" max="9470" width="7.85546875" customWidth="1"/>
    <col min="9471" max="9515" width="3.7109375" customWidth="1"/>
    <col min="9516" max="9516" width="5" customWidth="1"/>
    <col min="9517" max="9517" width="4.42578125" customWidth="1"/>
    <col min="9518" max="9518" width="3.85546875" customWidth="1"/>
    <col min="9519" max="9519" width="7.42578125" customWidth="1"/>
    <col min="9520" max="9520" width="5.28515625" customWidth="1"/>
    <col min="9521" max="9521" width="9.7109375" customWidth="1"/>
    <col min="9522" max="9522" width="7" customWidth="1"/>
    <col min="9523" max="9523" width="7.5703125" customWidth="1"/>
    <col min="9525" max="9525" width="4.140625" customWidth="1"/>
    <col min="9527" max="9527" width="12.5703125" customWidth="1"/>
    <col min="9528" max="9528" width="6.7109375" customWidth="1"/>
    <col min="9529" max="9529" width="7.140625" customWidth="1"/>
    <col min="9530" max="9530" width="7.5703125" customWidth="1"/>
    <col min="9723" max="9723" width="51.28515625" customWidth="1"/>
    <col min="9724" max="9724" width="12.28515625" customWidth="1"/>
    <col min="9725" max="9726" width="7.85546875" customWidth="1"/>
    <col min="9727" max="9771" width="3.7109375" customWidth="1"/>
    <col min="9772" max="9772" width="5" customWidth="1"/>
    <col min="9773" max="9773" width="4.42578125" customWidth="1"/>
    <col min="9774" max="9774" width="3.85546875" customWidth="1"/>
    <col min="9775" max="9775" width="7.42578125" customWidth="1"/>
    <col min="9776" max="9776" width="5.28515625" customWidth="1"/>
    <col min="9777" max="9777" width="9.7109375" customWidth="1"/>
    <col min="9778" max="9778" width="7" customWidth="1"/>
    <col min="9779" max="9779" width="7.5703125" customWidth="1"/>
    <col min="9781" max="9781" width="4.140625" customWidth="1"/>
    <col min="9783" max="9783" width="12.5703125" customWidth="1"/>
    <col min="9784" max="9784" width="6.7109375" customWidth="1"/>
    <col min="9785" max="9785" width="7.140625" customWidth="1"/>
    <col min="9786" max="9786" width="7.5703125" customWidth="1"/>
    <col min="9979" max="9979" width="51.28515625" customWidth="1"/>
    <col min="9980" max="9980" width="12.28515625" customWidth="1"/>
    <col min="9981" max="9982" width="7.85546875" customWidth="1"/>
    <col min="9983" max="10027" width="3.7109375" customWidth="1"/>
    <col min="10028" max="10028" width="5" customWidth="1"/>
    <col min="10029" max="10029" width="4.42578125" customWidth="1"/>
    <col min="10030" max="10030" width="3.85546875" customWidth="1"/>
    <col min="10031" max="10031" width="7.42578125" customWidth="1"/>
    <col min="10032" max="10032" width="5.28515625" customWidth="1"/>
    <col min="10033" max="10033" width="9.7109375" customWidth="1"/>
    <col min="10034" max="10034" width="7" customWidth="1"/>
    <col min="10035" max="10035" width="7.5703125" customWidth="1"/>
    <col min="10037" max="10037" width="4.140625" customWidth="1"/>
    <col min="10039" max="10039" width="12.5703125" customWidth="1"/>
    <col min="10040" max="10040" width="6.7109375" customWidth="1"/>
    <col min="10041" max="10041" width="7.140625" customWidth="1"/>
    <col min="10042" max="10042" width="7.5703125" customWidth="1"/>
    <col min="10235" max="10235" width="51.28515625" customWidth="1"/>
    <col min="10236" max="10236" width="12.28515625" customWidth="1"/>
    <col min="10237" max="10238" width="7.85546875" customWidth="1"/>
    <col min="10239" max="10283" width="3.7109375" customWidth="1"/>
    <col min="10284" max="10284" width="5" customWidth="1"/>
    <col min="10285" max="10285" width="4.42578125" customWidth="1"/>
    <col min="10286" max="10286" width="3.85546875" customWidth="1"/>
    <col min="10287" max="10287" width="7.42578125" customWidth="1"/>
    <col min="10288" max="10288" width="5.28515625" customWidth="1"/>
    <col min="10289" max="10289" width="9.7109375" customWidth="1"/>
    <col min="10290" max="10290" width="7" customWidth="1"/>
    <col min="10291" max="10291" width="7.5703125" customWidth="1"/>
    <col min="10293" max="10293" width="4.140625" customWidth="1"/>
    <col min="10295" max="10295" width="12.5703125" customWidth="1"/>
    <col min="10296" max="10296" width="6.7109375" customWidth="1"/>
    <col min="10297" max="10297" width="7.140625" customWidth="1"/>
    <col min="10298" max="10298" width="7.5703125" customWidth="1"/>
    <col min="10491" max="10491" width="51.28515625" customWidth="1"/>
    <col min="10492" max="10492" width="12.28515625" customWidth="1"/>
    <col min="10493" max="10494" width="7.85546875" customWidth="1"/>
    <col min="10495" max="10539" width="3.7109375" customWidth="1"/>
    <col min="10540" max="10540" width="5" customWidth="1"/>
    <col min="10541" max="10541" width="4.42578125" customWidth="1"/>
    <col min="10542" max="10542" width="3.85546875" customWidth="1"/>
    <col min="10543" max="10543" width="7.42578125" customWidth="1"/>
    <col min="10544" max="10544" width="5.28515625" customWidth="1"/>
    <col min="10545" max="10545" width="9.7109375" customWidth="1"/>
    <col min="10546" max="10546" width="7" customWidth="1"/>
    <col min="10547" max="10547" width="7.5703125" customWidth="1"/>
    <col min="10549" max="10549" width="4.140625" customWidth="1"/>
    <col min="10551" max="10551" width="12.5703125" customWidth="1"/>
    <col min="10552" max="10552" width="6.7109375" customWidth="1"/>
    <col min="10553" max="10553" width="7.140625" customWidth="1"/>
    <col min="10554" max="10554" width="7.5703125" customWidth="1"/>
    <col min="10747" max="10747" width="51.28515625" customWidth="1"/>
    <col min="10748" max="10748" width="12.28515625" customWidth="1"/>
    <col min="10749" max="10750" width="7.85546875" customWidth="1"/>
    <col min="10751" max="10795" width="3.7109375" customWidth="1"/>
    <col min="10796" max="10796" width="5" customWidth="1"/>
    <col min="10797" max="10797" width="4.42578125" customWidth="1"/>
    <col min="10798" max="10798" width="3.85546875" customWidth="1"/>
    <col min="10799" max="10799" width="7.42578125" customWidth="1"/>
    <col min="10800" max="10800" width="5.28515625" customWidth="1"/>
    <col min="10801" max="10801" width="9.7109375" customWidth="1"/>
    <col min="10802" max="10802" width="7" customWidth="1"/>
    <col min="10803" max="10803" width="7.5703125" customWidth="1"/>
    <col min="10805" max="10805" width="4.140625" customWidth="1"/>
    <col min="10807" max="10807" width="12.5703125" customWidth="1"/>
    <col min="10808" max="10808" width="6.7109375" customWidth="1"/>
    <col min="10809" max="10809" width="7.140625" customWidth="1"/>
    <col min="10810" max="10810" width="7.5703125" customWidth="1"/>
    <col min="11003" max="11003" width="51.28515625" customWidth="1"/>
    <col min="11004" max="11004" width="12.28515625" customWidth="1"/>
    <col min="11005" max="11006" width="7.85546875" customWidth="1"/>
    <col min="11007" max="11051" width="3.7109375" customWidth="1"/>
    <col min="11052" max="11052" width="5" customWidth="1"/>
    <col min="11053" max="11053" width="4.42578125" customWidth="1"/>
    <col min="11054" max="11054" width="3.85546875" customWidth="1"/>
    <col min="11055" max="11055" width="7.42578125" customWidth="1"/>
    <col min="11056" max="11056" width="5.28515625" customWidth="1"/>
    <col min="11057" max="11057" width="9.7109375" customWidth="1"/>
    <col min="11058" max="11058" width="7" customWidth="1"/>
    <col min="11059" max="11059" width="7.5703125" customWidth="1"/>
    <col min="11061" max="11061" width="4.140625" customWidth="1"/>
    <col min="11063" max="11063" width="12.5703125" customWidth="1"/>
    <col min="11064" max="11064" width="6.7109375" customWidth="1"/>
    <col min="11065" max="11065" width="7.140625" customWidth="1"/>
    <col min="11066" max="11066" width="7.5703125" customWidth="1"/>
    <col min="11259" max="11259" width="51.28515625" customWidth="1"/>
    <col min="11260" max="11260" width="12.28515625" customWidth="1"/>
    <col min="11261" max="11262" width="7.85546875" customWidth="1"/>
    <col min="11263" max="11307" width="3.7109375" customWidth="1"/>
    <col min="11308" max="11308" width="5" customWidth="1"/>
    <col min="11309" max="11309" width="4.42578125" customWidth="1"/>
    <col min="11310" max="11310" width="3.85546875" customWidth="1"/>
    <col min="11311" max="11311" width="7.42578125" customWidth="1"/>
    <col min="11312" max="11312" width="5.28515625" customWidth="1"/>
    <col min="11313" max="11313" width="9.7109375" customWidth="1"/>
    <col min="11314" max="11314" width="7" customWidth="1"/>
    <col min="11315" max="11315" width="7.5703125" customWidth="1"/>
    <col min="11317" max="11317" width="4.140625" customWidth="1"/>
    <col min="11319" max="11319" width="12.5703125" customWidth="1"/>
    <col min="11320" max="11320" width="6.7109375" customWidth="1"/>
    <col min="11321" max="11321" width="7.140625" customWidth="1"/>
    <col min="11322" max="11322" width="7.5703125" customWidth="1"/>
    <col min="11515" max="11515" width="51.28515625" customWidth="1"/>
    <col min="11516" max="11516" width="12.28515625" customWidth="1"/>
    <col min="11517" max="11518" width="7.85546875" customWidth="1"/>
    <col min="11519" max="11563" width="3.7109375" customWidth="1"/>
    <col min="11564" max="11564" width="5" customWidth="1"/>
    <col min="11565" max="11565" width="4.42578125" customWidth="1"/>
    <col min="11566" max="11566" width="3.85546875" customWidth="1"/>
    <col min="11567" max="11567" width="7.42578125" customWidth="1"/>
    <col min="11568" max="11568" width="5.28515625" customWidth="1"/>
    <col min="11569" max="11569" width="9.7109375" customWidth="1"/>
    <col min="11570" max="11570" width="7" customWidth="1"/>
    <col min="11571" max="11571" width="7.5703125" customWidth="1"/>
    <col min="11573" max="11573" width="4.140625" customWidth="1"/>
    <col min="11575" max="11575" width="12.5703125" customWidth="1"/>
    <col min="11576" max="11576" width="6.7109375" customWidth="1"/>
    <col min="11577" max="11577" width="7.140625" customWidth="1"/>
    <col min="11578" max="11578" width="7.5703125" customWidth="1"/>
    <col min="11771" max="11771" width="51.28515625" customWidth="1"/>
    <col min="11772" max="11772" width="12.28515625" customWidth="1"/>
    <col min="11773" max="11774" width="7.85546875" customWidth="1"/>
    <col min="11775" max="11819" width="3.7109375" customWidth="1"/>
    <col min="11820" max="11820" width="5" customWidth="1"/>
    <col min="11821" max="11821" width="4.42578125" customWidth="1"/>
    <col min="11822" max="11822" width="3.85546875" customWidth="1"/>
    <col min="11823" max="11823" width="7.42578125" customWidth="1"/>
    <col min="11824" max="11824" width="5.28515625" customWidth="1"/>
    <col min="11825" max="11825" width="9.7109375" customWidth="1"/>
    <col min="11826" max="11826" width="7" customWidth="1"/>
    <col min="11827" max="11827" width="7.5703125" customWidth="1"/>
    <col min="11829" max="11829" width="4.140625" customWidth="1"/>
    <col min="11831" max="11831" width="12.5703125" customWidth="1"/>
    <col min="11832" max="11832" width="6.7109375" customWidth="1"/>
    <col min="11833" max="11833" width="7.140625" customWidth="1"/>
    <col min="11834" max="11834" width="7.5703125" customWidth="1"/>
    <col min="12027" max="12027" width="51.28515625" customWidth="1"/>
    <col min="12028" max="12028" width="12.28515625" customWidth="1"/>
    <col min="12029" max="12030" width="7.85546875" customWidth="1"/>
    <col min="12031" max="12075" width="3.7109375" customWidth="1"/>
    <col min="12076" max="12076" width="5" customWidth="1"/>
    <col min="12077" max="12077" width="4.42578125" customWidth="1"/>
    <col min="12078" max="12078" width="3.85546875" customWidth="1"/>
    <col min="12079" max="12079" width="7.42578125" customWidth="1"/>
    <col min="12080" max="12080" width="5.28515625" customWidth="1"/>
    <col min="12081" max="12081" width="9.7109375" customWidth="1"/>
    <col min="12082" max="12082" width="7" customWidth="1"/>
    <col min="12083" max="12083" width="7.5703125" customWidth="1"/>
    <col min="12085" max="12085" width="4.140625" customWidth="1"/>
    <col min="12087" max="12087" width="12.5703125" customWidth="1"/>
    <col min="12088" max="12088" width="6.7109375" customWidth="1"/>
    <col min="12089" max="12089" width="7.140625" customWidth="1"/>
    <col min="12090" max="12090" width="7.5703125" customWidth="1"/>
    <col min="12283" max="12283" width="51.28515625" customWidth="1"/>
    <col min="12284" max="12284" width="12.28515625" customWidth="1"/>
    <col min="12285" max="12286" width="7.85546875" customWidth="1"/>
    <col min="12287" max="12331" width="3.7109375" customWidth="1"/>
    <col min="12332" max="12332" width="5" customWidth="1"/>
    <col min="12333" max="12333" width="4.42578125" customWidth="1"/>
    <col min="12334" max="12334" width="3.85546875" customWidth="1"/>
    <col min="12335" max="12335" width="7.42578125" customWidth="1"/>
    <col min="12336" max="12336" width="5.28515625" customWidth="1"/>
    <col min="12337" max="12337" width="9.7109375" customWidth="1"/>
    <col min="12338" max="12338" width="7" customWidth="1"/>
    <col min="12339" max="12339" width="7.5703125" customWidth="1"/>
    <col min="12341" max="12341" width="4.140625" customWidth="1"/>
    <col min="12343" max="12343" width="12.5703125" customWidth="1"/>
    <col min="12344" max="12344" width="6.7109375" customWidth="1"/>
    <col min="12345" max="12345" width="7.140625" customWidth="1"/>
    <col min="12346" max="12346" width="7.5703125" customWidth="1"/>
    <col min="12539" max="12539" width="51.28515625" customWidth="1"/>
    <col min="12540" max="12540" width="12.28515625" customWidth="1"/>
    <col min="12541" max="12542" width="7.85546875" customWidth="1"/>
    <col min="12543" max="12587" width="3.7109375" customWidth="1"/>
    <col min="12588" max="12588" width="5" customWidth="1"/>
    <col min="12589" max="12589" width="4.42578125" customWidth="1"/>
    <col min="12590" max="12590" width="3.85546875" customWidth="1"/>
    <col min="12591" max="12591" width="7.42578125" customWidth="1"/>
    <col min="12592" max="12592" width="5.28515625" customWidth="1"/>
    <col min="12593" max="12593" width="9.7109375" customWidth="1"/>
    <col min="12594" max="12594" width="7" customWidth="1"/>
    <col min="12595" max="12595" width="7.5703125" customWidth="1"/>
    <col min="12597" max="12597" width="4.140625" customWidth="1"/>
    <col min="12599" max="12599" width="12.5703125" customWidth="1"/>
    <col min="12600" max="12600" width="6.7109375" customWidth="1"/>
    <col min="12601" max="12601" width="7.140625" customWidth="1"/>
    <col min="12602" max="12602" width="7.5703125" customWidth="1"/>
    <col min="12795" max="12795" width="51.28515625" customWidth="1"/>
    <col min="12796" max="12796" width="12.28515625" customWidth="1"/>
    <col min="12797" max="12798" width="7.85546875" customWidth="1"/>
    <col min="12799" max="12843" width="3.7109375" customWidth="1"/>
    <col min="12844" max="12844" width="5" customWidth="1"/>
    <col min="12845" max="12845" width="4.42578125" customWidth="1"/>
    <col min="12846" max="12846" width="3.85546875" customWidth="1"/>
    <col min="12847" max="12847" width="7.42578125" customWidth="1"/>
    <col min="12848" max="12848" width="5.28515625" customWidth="1"/>
    <col min="12849" max="12849" width="9.7109375" customWidth="1"/>
    <col min="12850" max="12850" width="7" customWidth="1"/>
    <col min="12851" max="12851" width="7.5703125" customWidth="1"/>
    <col min="12853" max="12853" width="4.140625" customWidth="1"/>
    <col min="12855" max="12855" width="12.5703125" customWidth="1"/>
    <col min="12856" max="12856" width="6.7109375" customWidth="1"/>
    <col min="12857" max="12857" width="7.140625" customWidth="1"/>
    <col min="12858" max="12858" width="7.5703125" customWidth="1"/>
    <col min="13051" max="13051" width="51.28515625" customWidth="1"/>
    <col min="13052" max="13052" width="12.28515625" customWidth="1"/>
    <col min="13053" max="13054" width="7.85546875" customWidth="1"/>
    <col min="13055" max="13099" width="3.7109375" customWidth="1"/>
    <col min="13100" max="13100" width="5" customWidth="1"/>
    <col min="13101" max="13101" width="4.42578125" customWidth="1"/>
    <col min="13102" max="13102" width="3.85546875" customWidth="1"/>
    <col min="13103" max="13103" width="7.42578125" customWidth="1"/>
    <col min="13104" max="13104" width="5.28515625" customWidth="1"/>
    <col min="13105" max="13105" width="9.7109375" customWidth="1"/>
    <col min="13106" max="13106" width="7" customWidth="1"/>
    <col min="13107" max="13107" width="7.5703125" customWidth="1"/>
    <col min="13109" max="13109" width="4.140625" customWidth="1"/>
    <col min="13111" max="13111" width="12.5703125" customWidth="1"/>
    <col min="13112" max="13112" width="6.7109375" customWidth="1"/>
    <col min="13113" max="13113" width="7.140625" customWidth="1"/>
    <col min="13114" max="13114" width="7.5703125" customWidth="1"/>
    <col min="13307" max="13307" width="51.28515625" customWidth="1"/>
    <col min="13308" max="13308" width="12.28515625" customWidth="1"/>
    <col min="13309" max="13310" width="7.85546875" customWidth="1"/>
    <col min="13311" max="13355" width="3.7109375" customWidth="1"/>
    <col min="13356" max="13356" width="5" customWidth="1"/>
    <col min="13357" max="13357" width="4.42578125" customWidth="1"/>
    <col min="13358" max="13358" width="3.85546875" customWidth="1"/>
    <col min="13359" max="13359" width="7.42578125" customWidth="1"/>
    <col min="13360" max="13360" width="5.28515625" customWidth="1"/>
    <col min="13361" max="13361" width="9.7109375" customWidth="1"/>
    <col min="13362" max="13362" width="7" customWidth="1"/>
    <col min="13363" max="13363" width="7.5703125" customWidth="1"/>
    <col min="13365" max="13365" width="4.140625" customWidth="1"/>
    <col min="13367" max="13367" width="12.5703125" customWidth="1"/>
    <col min="13368" max="13368" width="6.7109375" customWidth="1"/>
    <col min="13369" max="13369" width="7.140625" customWidth="1"/>
    <col min="13370" max="13370" width="7.5703125" customWidth="1"/>
    <col min="13563" max="13563" width="51.28515625" customWidth="1"/>
    <col min="13564" max="13564" width="12.28515625" customWidth="1"/>
    <col min="13565" max="13566" width="7.85546875" customWidth="1"/>
    <col min="13567" max="13611" width="3.7109375" customWidth="1"/>
    <col min="13612" max="13612" width="5" customWidth="1"/>
    <col min="13613" max="13613" width="4.42578125" customWidth="1"/>
    <col min="13614" max="13614" width="3.85546875" customWidth="1"/>
    <col min="13615" max="13615" width="7.42578125" customWidth="1"/>
    <col min="13616" max="13616" width="5.28515625" customWidth="1"/>
    <col min="13617" max="13617" width="9.7109375" customWidth="1"/>
    <col min="13618" max="13618" width="7" customWidth="1"/>
    <col min="13619" max="13619" width="7.5703125" customWidth="1"/>
    <col min="13621" max="13621" width="4.140625" customWidth="1"/>
    <col min="13623" max="13623" width="12.5703125" customWidth="1"/>
    <col min="13624" max="13624" width="6.7109375" customWidth="1"/>
    <col min="13625" max="13625" width="7.140625" customWidth="1"/>
    <col min="13626" max="13626" width="7.5703125" customWidth="1"/>
    <col min="13819" max="13819" width="51.28515625" customWidth="1"/>
    <col min="13820" max="13820" width="12.28515625" customWidth="1"/>
    <col min="13821" max="13822" width="7.85546875" customWidth="1"/>
    <col min="13823" max="13867" width="3.7109375" customWidth="1"/>
    <col min="13868" max="13868" width="5" customWidth="1"/>
    <col min="13869" max="13869" width="4.42578125" customWidth="1"/>
    <col min="13870" max="13870" width="3.85546875" customWidth="1"/>
    <col min="13871" max="13871" width="7.42578125" customWidth="1"/>
    <col min="13872" max="13872" width="5.28515625" customWidth="1"/>
    <col min="13873" max="13873" width="9.7109375" customWidth="1"/>
    <col min="13874" max="13874" width="7" customWidth="1"/>
    <col min="13875" max="13875" width="7.5703125" customWidth="1"/>
    <col min="13877" max="13877" width="4.140625" customWidth="1"/>
    <col min="13879" max="13879" width="12.5703125" customWidth="1"/>
    <col min="13880" max="13880" width="6.7109375" customWidth="1"/>
    <col min="13881" max="13881" width="7.140625" customWidth="1"/>
    <col min="13882" max="13882" width="7.5703125" customWidth="1"/>
    <col min="14075" max="14075" width="51.28515625" customWidth="1"/>
    <col min="14076" max="14076" width="12.28515625" customWidth="1"/>
    <col min="14077" max="14078" width="7.85546875" customWidth="1"/>
    <col min="14079" max="14123" width="3.7109375" customWidth="1"/>
    <col min="14124" max="14124" width="5" customWidth="1"/>
    <col min="14125" max="14125" width="4.42578125" customWidth="1"/>
    <col min="14126" max="14126" width="3.85546875" customWidth="1"/>
    <col min="14127" max="14127" width="7.42578125" customWidth="1"/>
    <col min="14128" max="14128" width="5.28515625" customWidth="1"/>
    <col min="14129" max="14129" width="9.7109375" customWidth="1"/>
    <col min="14130" max="14130" width="7" customWidth="1"/>
    <col min="14131" max="14131" width="7.5703125" customWidth="1"/>
    <col min="14133" max="14133" width="4.140625" customWidth="1"/>
    <col min="14135" max="14135" width="12.5703125" customWidth="1"/>
    <col min="14136" max="14136" width="6.7109375" customWidth="1"/>
    <col min="14137" max="14137" width="7.140625" customWidth="1"/>
    <col min="14138" max="14138" width="7.5703125" customWidth="1"/>
    <col min="14331" max="14331" width="51.28515625" customWidth="1"/>
    <col min="14332" max="14332" width="12.28515625" customWidth="1"/>
    <col min="14333" max="14334" width="7.85546875" customWidth="1"/>
    <col min="14335" max="14379" width="3.7109375" customWidth="1"/>
    <col min="14380" max="14380" width="5" customWidth="1"/>
    <col min="14381" max="14381" width="4.42578125" customWidth="1"/>
    <col min="14382" max="14382" width="3.85546875" customWidth="1"/>
    <col min="14383" max="14383" width="7.42578125" customWidth="1"/>
    <col min="14384" max="14384" width="5.28515625" customWidth="1"/>
    <col min="14385" max="14385" width="9.7109375" customWidth="1"/>
    <col min="14386" max="14386" width="7" customWidth="1"/>
    <col min="14387" max="14387" width="7.5703125" customWidth="1"/>
    <col min="14389" max="14389" width="4.140625" customWidth="1"/>
    <col min="14391" max="14391" width="12.5703125" customWidth="1"/>
    <col min="14392" max="14392" width="6.7109375" customWidth="1"/>
    <col min="14393" max="14393" width="7.140625" customWidth="1"/>
    <col min="14394" max="14394" width="7.5703125" customWidth="1"/>
    <col min="14587" max="14587" width="51.28515625" customWidth="1"/>
    <col min="14588" max="14588" width="12.28515625" customWidth="1"/>
    <col min="14589" max="14590" width="7.85546875" customWidth="1"/>
    <col min="14591" max="14635" width="3.7109375" customWidth="1"/>
    <col min="14636" max="14636" width="5" customWidth="1"/>
    <col min="14637" max="14637" width="4.42578125" customWidth="1"/>
    <col min="14638" max="14638" width="3.85546875" customWidth="1"/>
    <col min="14639" max="14639" width="7.42578125" customWidth="1"/>
    <col min="14640" max="14640" width="5.28515625" customWidth="1"/>
    <col min="14641" max="14641" width="9.7109375" customWidth="1"/>
    <col min="14642" max="14642" width="7" customWidth="1"/>
    <col min="14643" max="14643" width="7.5703125" customWidth="1"/>
    <col min="14645" max="14645" width="4.140625" customWidth="1"/>
    <col min="14647" max="14647" width="12.5703125" customWidth="1"/>
    <col min="14648" max="14648" width="6.7109375" customWidth="1"/>
    <col min="14649" max="14649" width="7.140625" customWidth="1"/>
    <col min="14650" max="14650" width="7.5703125" customWidth="1"/>
    <col min="14843" max="14843" width="51.28515625" customWidth="1"/>
    <col min="14844" max="14844" width="12.28515625" customWidth="1"/>
    <col min="14845" max="14846" width="7.85546875" customWidth="1"/>
    <col min="14847" max="14891" width="3.7109375" customWidth="1"/>
    <col min="14892" max="14892" width="5" customWidth="1"/>
    <col min="14893" max="14893" width="4.42578125" customWidth="1"/>
    <col min="14894" max="14894" width="3.85546875" customWidth="1"/>
    <col min="14895" max="14895" width="7.42578125" customWidth="1"/>
    <col min="14896" max="14896" width="5.28515625" customWidth="1"/>
    <col min="14897" max="14897" width="9.7109375" customWidth="1"/>
    <col min="14898" max="14898" width="7" customWidth="1"/>
    <col min="14899" max="14899" width="7.5703125" customWidth="1"/>
    <col min="14901" max="14901" width="4.140625" customWidth="1"/>
    <col min="14903" max="14903" width="12.5703125" customWidth="1"/>
    <col min="14904" max="14904" width="6.7109375" customWidth="1"/>
    <col min="14905" max="14905" width="7.140625" customWidth="1"/>
    <col min="14906" max="14906" width="7.5703125" customWidth="1"/>
    <col min="15099" max="15099" width="51.28515625" customWidth="1"/>
    <col min="15100" max="15100" width="12.28515625" customWidth="1"/>
    <col min="15101" max="15102" width="7.85546875" customWidth="1"/>
    <col min="15103" max="15147" width="3.7109375" customWidth="1"/>
    <col min="15148" max="15148" width="5" customWidth="1"/>
    <col min="15149" max="15149" width="4.42578125" customWidth="1"/>
    <col min="15150" max="15150" width="3.85546875" customWidth="1"/>
    <col min="15151" max="15151" width="7.42578125" customWidth="1"/>
    <col min="15152" max="15152" width="5.28515625" customWidth="1"/>
    <col min="15153" max="15153" width="9.7109375" customWidth="1"/>
    <col min="15154" max="15154" width="7" customWidth="1"/>
    <col min="15155" max="15155" width="7.5703125" customWidth="1"/>
    <col min="15157" max="15157" width="4.140625" customWidth="1"/>
    <col min="15159" max="15159" width="12.5703125" customWidth="1"/>
    <col min="15160" max="15160" width="6.7109375" customWidth="1"/>
    <col min="15161" max="15161" width="7.140625" customWidth="1"/>
    <col min="15162" max="15162" width="7.5703125" customWidth="1"/>
    <col min="15355" max="15355" width="51.28515625" customWidth="1"/>
    <col min="15356" max="15356" width="12.28515625" customWidth="1"/>
    <col min="15357" max="15358" width="7.85546875" customWidth="1"/>
    <col min="15359" max="15403" width="3.7109375" customWidth="1"/>
    <col min="15404" max="15404" width="5" customWidth="1"/>
    <col min="15405" max="15405" width="4.42578125" customWidth="1"/>
    <col min="15406" max="15406" width="3.85546875" customWidth="1"/>
    <col min="15407" max="15407" width="7.42578125" customWidth="1"/>
    <col min="15408" max="15408" width="5.28515625" customWidth="1"/>
    <col min="15409" max="15409" width="9.7109375" customWidth="1"/>
    <col min="15410" max="15410" width="7" customWidth="1"/>
    <col min="15411" max="15411" width="7.5703125" customWidth="1"/>
    <col min="15413" max="15413" width="4.140625" customWidth="1"/>
    <col min="15415" max="15415" width="12.5703125" customWidth="1"/>
    <col min="15416" max="15416" width="6.7109375" customWidth="1"/>
    <col min="15417" max="15417" width="7.140625" customWidth="1"/>
    <col min="15418" max="15418" width="7.5703125" customWidth="1"/>
    <col min="15611" max="15611" width="51.28515625" customWidth="1"/>
    <col min="15612" max="15612" width="12.28515625" customWidth="1"/>
    <col min="15613" max="15614" width="7.85546875" customWidth="1"/>
    <col min="15615" max="15659" width="3.7109375" customWidth="1"/>
    <col min="15660" max="15660" width="5" customWidth="1"/>
    <col min="15661" max="15661" width="4.42578125" customWidth="1"/>
    <col min="15662" max="15662" width="3.85546875" customWidth="1"/>
    <col min="15663" max="15663" width="7.42578125" customWidth="1"/>
    <col min="15664" max="15664" width="5.28515625" customWidth="1"/>
    <col min="15665" max="15665" width="9.7109375" customWidth="1"/>
    <col min="15666" max="15666" width="7" customWidth="1"/>
    <col min="15667" max="15667" width="7.5703125" customWidth="1"/>
    <col min="15669" max="15669" width="4.140625" customWidth="1"/>
    <col min="15671" max="15671" width="12.5703125" customWidth="1"/>
    <col min="15672" max="15672" width="6.7109375" customWidth="1"/>
    <col min="15673" max="15673" width="7.140625" customWidth="1"/>
    <col min="15674" max="15674" width="7.5703125" customWidth="1"/>
    <col min="15867" max="15867" width="51.28515625" customWidth="1"/>
    <col min="15868" max="15868" width="12.28515625" customWidth="1"/>
    <col min="15869" max="15870" width="7.85546875" customWidth="1"/>
    <col min="15871" max="15915" width="3.7109375" customWidth="1"/>
    <col min="15916" max="15916" width="5" customWidth="1"/>
    <col min="15917" max="15917" width="4.42578125" customWidth="1"/>
    <col min="15918" max="15918" width="3.85546875" customWidth="1"/>
    <col min="15919" max="15919" width="7.42578125" customWidth="1"/>
    <col min="15920" max="15920" width="5.28515625" customWidth="1"/>
    <col min="15921" max="15921" width="9.7109375" customWidth="1"/>
    <col min="15922" max="15922" width="7" customWidth="1"/>
    <col min="15923" max="15923" width="7.5703125" customWidth="1"/>
    <col min="15925" max="15925" width="4.140625" customWidth="1"/>
    <col min="15927" max="15927" width="12.5703125" customWidth="1"/>
    <col min="15928" max="15928" width="6.7109375" customWidth="1"/>
    <col min="15929" max="15929" width="7.140625" customWidth="1"/>
    <col min="15930" max="15930" width="7.5703125" customWidth="1"/>
    <col min="16123" max="16123" width="51.28515625" customWidth="1"/>
    <col min="16124" max="16124" width="12.28515625" customWidth="1"/>
    <col min="16125" max="16126" width="7.85546875" customWidth="1"/>
    <col min="16127" max="16171" width="3.7109375" customWidth="1"/>
    <col min="16172" max="16172" width="5" customWidth="1"/>
    <col min="16173" max="16173" width="4.42578125" customWidth="1"/>
    <col min="16174" max="16174" width="3.85546875" customWidth="1"/>
    <col min="16175" max="16175" width="7.42578125" customWidth="1"/>
    <col min="16176" max="16176" width="5.28515625" customWidth="1"/>
    <col min="16177" max="16177" width="9.7109375" customWidth="1"/>
    <col min="16178" max="16178" width="7" customWidth="1"/>
    <col min="16179" max="16179" width="7.5703125" customWidth="1"/>
    <col min="16181" max="16181" width="4.140625" customWidth="1"/>
    <col min="16183" max="16183" width="12.5703125" customWidth="1"/>
    <col min="16184" max="16184" width="6.7109375" customWidth="1"/>
    <col min="16185" max="16185" width="7.140625" customWidth="1"/>
    <col min="16186" max="16186" width="7.5703125" customWidth="1"/>
  </cols>
  <sheetData>
    <row r="1" spans="1:59" ht="20.25">
      <c r="A1" s="624" t="s">
        <v>807</v>
      </c>
    </row>
    <row r="2" spans="1:59">
      <c r="B2" s="625"/>
      <c r="C2" s="625"/>
      <c r="D2" s="625"/>
      <c r="E2" s="625"/>
      <c r="F2" s="625"/>
      <c r="G2" s="626"/>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5"/>
      <c r="AL2" s="625"/>
      <c r="AM2" s="625"/>
      <c r="AN2" s="625"/>
      <c r="AO2" s="625"/>
      <c r="AP2" s="625"/>
      <c r="AQ2" s="625"/>
      <c r="AR2" s="625"/>
      <c r="AS2" s="625"/>
      <c r="AT2" s="625"/>
      <c r="AU2" s="625"/>
      <c r="AV2" s="625"/>
    </row>
    <row r="3" spans="1:59">
      <c r="A3" s="627" t="s">
        <v>849</v>
      </c>
      <c r="B3" s="627"/>
      <c r="C3" s="627"/>
      <c r="D3" s="627"/>
      <c r="E3" s="627"/>
      <c r="F3" s="627"/>
      <c r="G3" s="627"/>
      <c r="H3" s="627"/>
      <c r="I3" s="627"/>
      <c r="J3" s="627"/>
      <c r="K3" s="628"/>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7"/>
      <c r="AQ3" s="627"/>
      <c r="AR3" s="627"/>
      <c r="AS3" s="627"/>
      <c r="AT3" s="627"/>
      <c r="AU3" s="627"/>
      <c r="AV3" s="627"/>
      <c r="AW3" s="627"/>
      <c r="AX3" s="625"/>
      <c r="AY3" s="625"/>
      <c r="AZ3" s="625"/>
    </row>
    <row r="4" spans="1:59">
      <c r="A4" s="627" t="s">
        <v>808</v>
      </c>
      <c r="B4" s="627"/>
      <c r="C4" s="627"/>
      <c r="D4" s="627"/>
      <c r="E4" s="627"/>
      <c r="F4" s="627"/>
      <c r="G4" s="627"/>
      <c r="H4" s="627"/>
      <c r="I4" s="627"/>
      <c r="J4" s="627"/>
      <c r="K4" s="628"/>
      <c r="L4" s="627"/>
      <c r="M4" s="627"/>
      <c r="N4" s="627"/>
      <c r="O4" s="627"/>
      <c r="P4" s="627"/>
      <c r="Q4" s="627"/>
      <c r="R4" s="627"/>
      <c r="S4" s="627"/>
      <c r="T4" s="627"/>
      <c r="U4" s="627"/>
      <c r="V4" s="627"/>
      <c r="W4" s="627"/>
      <c r="X4" s="627"/>
      <c r="Y4" s="627"/>
      <c r="Z4" s="627"/>
      <c r="AA4" s="627"/>
      <c r="AB4" s="627"/>
      <c r="AC4" s="627"/>
      <c r="AD4" s="627"/>
      <c r="AE4" s="627"/>
      <c r="AF4" s="627"/>
      <c r="AG4" s="627"/>
      <c r="AH4" s="627"/>
      <c r="AI4" s="627"/>
      <c r="AJ4" s="627"/>
      <c r="AK4" s="627"/>
      <c r="AL4" s="627"/>
      <c r="AM4" s="627"/>
      <c r="AN4" s="627"/>
      <c r="AO4" s="627"/>
      <c r="AP4" s="627"/>
      <c r="AQ4" s="627"/>
      <c r="AR4" s="627"/>
      <c r="AS4" s="627"/>
      <c r="AT4" s="627"/>
      <c r="AU4" s="627"/>
      <c r="AV4" s="627"/>
      <c r="AW4" s="627"/>
      <c r="AX4" s="625"/>
      <c r="AY4" s="625"/>
      <c r="AZ4" s="625"/>
    </row>
    <row r="5" spans="1:59">
      <c r="A5" s="627" t="s">
        <v>809</v>
      </c>
      <c r="B5" s="627"/>
      <c r="C5" s="627"/>
      <c r="D5" s="627"/>
      <c r="E5" s="627"/>
      <c r="F5" s="627"/>
      <c r="G5" s="627"/>
      <c r="H5" s="627"/>
      <c r="I5" s="627"/>
      <c r="J5" s="627"/>
      <c r="K5" s="628"/>
      <c r="L5" s="627"/>
      <c r="M5" s="627"/>
      <c r="N5" s="627"/>
      <c r="O5" s="627"/>
      <c r="P5" s="627"/>
      <c r="Q5" s="627"/>
      <c r="R5" s="627"/>
      <c r="S5" s="627"/>
      <c r="T5" s="627"/>
      <c r="U5" s="627"/>
      <c r="V5" s="627"/>
      <c r="W5" s="627"/>
      <c r="X5" s="627"/>
      <c r="Y5" s="627"/>
      <c r="Z5" s="627"/>
      <c r="AA5" s="627"/>
      <c r="AB5" s="627"/>
      <c r="AC5" s="627"/>
      <c r="AD5" s="627"/>
      <c r="AE5" s="627"/>
      <c r="AF5" s="627"/>
      <c r="AG5" s="627"/>
      <c r="AH5" s="627"/>
      <c r="AI5" s="627"/>
      <c r="AJ5" s="627"/>
      <c r="AK5" s="627"/>
      <c r="AL5" s="627"/>
      <c r="AM5" s="627"/>
      <c r="AN5" s="627"/>
      <c r="AO5" s="627"/>
      <c r="AP5" s="627"/>
      <c r="AQ5" s="627"/>
      <c r="AR5" s="627"/>
      <c r="AS5" s="627"/>
      <c r="AT5" s="627"/>
      <c r="AU5" s="627"/>
      <c r="AV5" s="627"/>
      <c r="AW5" s="627"/>
      <c r="AX5" s="625"/>
      <c r="AY5" s="625"/>
      <c r="AZ5" s="625"/>
    </row>
    <row r="6" spans="1:59">
      <c r="A6" s="627" t="s">
        <v>810</v>
      </c>
      <c r="B6" s="627"/>
      <c r="C6" s="627"/>
      <c r="D6" s="627"/>
      <c r="E6" s="627"/>
      <c r="F6" s="627"/>
      <c r="G6" s="627"/>
      <c r="H6" s="627"/>
      <c r="I6" s="627"/>
      <c r="J6" s="627"/>
      <c r="K6" s="628"/>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5"/>
      <c r="AY6" s="625"/>
      <c r="AZ6" s="625"/>
    </row>
    <row r="7" spans="1:59">
      <c r="A7" s="627" t="s">
        <v>811</v>
      </c>
      <c r="B7" s="627"/>
      <c r="C7" s="627"/>
      <c r="D7" s="627"/>
      <c r="E7" s="627"/>
      <c r="F7" s="627"/>
      <c r="G7" s="627"/>
      <c r="H7" s="627"/>
      <c r="I7" s="627"/>
      <c r="J7" s="627"/>
      <c r="K7" s="628"/>
      <c r="L7" s="627"/>
      <c r="M7" s="627"/>
      <c r="N7" s="627"/>
      <c r="O7" s="627"/>
      <c r="P7" s="627"/>
      <c r="Q7" s="627"/>
      <c r="R7" s="627"/>
      <c r="S7" s="627"/>
      <c r="T7" s="627"/>
      <c r="U7" s="627"/>
      <c r="V7" s="627"/>
      <c r="W7" s="627"/>
      <c r="X7" s="627"/>
      <c r="Y7" s="627"/>
      <c r="Z7" s="627"/>
      <c r="AA7" s="627"/>
      <c r="AB7" s="627"/>
      <c r="AC7" s="627"/>
      <c r="AD7" s="627"/>
      <c r="AE7" s="627"/>
      <c r="AF7" s="627"/>
      <c r="AG7" s="627"/>
      <c r="AH7" s="627"/>
      <c r="AI7" s="627"/>
      <c r="AJ7" s="627"/>
      <c r="AK7" s="627"/>
      <c r="AL7" s="627"/>
      <c r="AM7" s="627"/>
      <c r="AN7" s="627"/>
      <c r="AO7" s="627"/>
      <c r="AP7" s="627"/>
      <c r="AQ7" s="627"/>
      <c r="AR7" s="627"/>
      <c r="AS7" s="627"/>
      <c r="AT7" s="627"/>
      <c r="AU7" s="627"/>
      <c r="AV7" s="627"/>
      <c r="AW7" s="627"/>
      <c r="AX7" s="625"/>
      <c r="AY7" s="625"/>
      <c r="AZ7" s="625"/>
    </row>
    <row r="8" spans="1:59">
      <c r="A8" s="627" t="s">
        <v>832</v>
      </c>
      <c r="B8" s="627"/>
      <c r="C8" s="627"/>
      <c r="D8" s="627"/>
      <c r="E8" s="627"/>
      <c r="F8" s="627"/>
      <c r="G8" s="627"/>
      <c r="H8" s="627"/>
      <c r="I8" s="627"/>
      <c r="J8" s="627"/>
      <c r="K8" s="628"/>
      <c r="L8" s="627"/>
      <c r="M8" s="627"/>
      <c r="N8" s="627"/>
      <c r="O8" s="627"/>
      <c r="P8" s="627"/>
      <c r="Q8" s="627"/>
      <c r="R8" s="627"/>
      <c r="S8" s="627"/>
      <c r="T8" s="627"/>
      <c r="U8" s="627"/>
      <c r="V8" s="627"/>
      <c r="W8" s="627"/>
      <c r="X8" s="627"/>
      <c r="Y8" s="627"/>
      <c r="Z8" s="627"/>
      <c r="AA8" s="627"/>
      <c r="AB8" s="627"/>
      <c r="AC8" s="627"/>
      <c r="AD8" s="627"/>
      <c r="AE8" s="627"/>
      <c r="AF8" s="627"/>
      <c r="AG8" s="627"/>
      <c r="AH8" s="627"/>
      <c r="AI8" s="627"/>
      <c r="AJ8" s="627"/>
      <c r="AK8" s="627"/>
      <c r="AL8" s="627"/>
      <c r="AM8" s="627"/>
      <c r="AN8" s="627"/>
      <c r="AO8" s="627"/>
      <c r="AP8" s="627"/>
      <c r="AQ8" s="627"/>
      <c r="AR8" s="627"/>
      <c r="AS8" s="627"/>
      <c r="AT8" s="627"/>
      <c r="AU8" s="627"/>
      <c r="AV8" s="627"/>
      <c r="AW8" s="627"/>
      <c r="AX8" s="625"/>
      <c r="AY8" s="625"/>
      <c r="AZ8" s="625"/>
    </row>
    <row r="9" spans="1:59" ht="13.5" thickBot="1">
      <c r="A9" s="627" t="s">
        <v>813</v>
      </c>
      <c r="B9" s="632">
        <v>1</v>
      </c>
      <c r="C9" s="632">
        <v>2</v>
      </c>
      <c r="D9" s="632">
        <v>3</v>
      </c>
      <c r="E9" s="632">
        <v>4</v>
      </c>
      <c r="F9" s="632">
        <v>5</v>
      </c>
      <c r="G9" s="632">
        <v>6</v>
      </c>
      <c r="H9" s="632">
        <v>7</v>
      </c>
      <c r="I9" s="632">
        <v>8</v>
      </c>
      <c r="J9" s="632">
        <v>9</v>
      </c>
      <c r="K9" s="633"/>
      <c r="L9" s="632">
        <v>10</v>
      </c>
      <c r="M9" s="634">
        <v>1</v>
      </c>
      <c r="N9" s="634">
        <v>2</v>
      </c>
      <c r="O9" s="634">
        <v>3</v>
      </c>
      <c r="P9" s="634">
        <v>4</v>
      </c>
      <c r="Q9" s="634">
        <v>5</v>
      </c>
      <c r="R9" s="634">
        <v>6</v>
      </c>
      <c r="S9" s="635"/>
      <c r="T9" s="635"/>
      <c r="U9" s="634">
        <v>7</v>
      </c>
      <c r="V9" s="634">
        <v>8</v>
      </c>
      <c r="W9" s="634">
        <v>9</v>
      </c>
      <c r="X9" s="634">
        <v>10</v>
      </c>
      <c r="Y9" s="632">
        <v>1</v>
      </c>
      <c r="Z9" s="635"/>
      <c r="AA9" s="632">
        <v>2</v>
      </c>
      <c r="AB9" s="632">
        <v>3</v>
      </c>
      <c r="AC9" s="632">
        <v>4</v>
      </c>
      <c r="AD9" s="632">
        <v>5</v>
      </c>
      <c r="AE9" s="632">
        <v>6</v>
      </c>
      <c r="AF9" s="632">
        <v>7</v>
      </c>
      <c r="AG9" s="632">
        <v>8</v>
      </c>
      <c r="AH9" s="632">
        <v>9</v>
      </c>
      <c r="AI9" s="632">
        <v>10</v>
      </c>
      <c r="AJ9" s="632">
        <v>11</v>
      </c>
      <c r="AK9" s="635"/>
      <c r="AL9" s="635"/>
      <c r="AM9" s="634">
        <v>1</v>
      </c>
      <c r="AN9" s="634">
        <v>2</v>
      </c>
      <c r="AO9" s="634">
        <v>3</v>
      </c>
      <c r="AP9" s="634">
        <v>4</v>
      </c>
      <c r="AQ9" s="634">
        <v>5</v>
      </c>
      <c r="AR9" s="634">
        <v>6</v>
      </c>
      <c r="AS9" s="634">
        <v>7</v>
      </c>
      <c r="AT9" s="634">
        <v>8</v>
      </c>
      <c r="AU9" s="634">
        <v>9</v>
      </c>
      <c r="AV9" s="634">
        <v>10</v>
      </c>
      <c r="AW9" s="635"/>
      <c r="AX9" s="635"/>
      <c r="AY9" s="625"/>
      <c r="AZ9" s="625"/>
      <c r="BB9" s="629"/>
      <c r="BC9" s="629">
        <f>(10*8*4)+(6*8*5)</f>
        <v>560</v>
      </c>
    </row>
    <row r="10" spans="1:59" ht="14.25" thickTop="1" thickBot="1">
      <c r="A10" s="627" t="s">
        <v>833</v>
      </c>
      <c r="B10" s="19">
        <v>35</v>
      </c>
      <c r="C10" s="99">
        <v>36</v>
      </c>
      <c r="D10" s="99">
        <v>37</v>
      </c>
      <c r="E10" s="99">
        <v>38</v>
      </c>
      <c r="F10" s="99">
        <v>39</v>
      </c>
      <c r="G10" s="99">
        <v>40</v>
      </c>
      <c r="H10" s="99">
        <v>41</v>
      </c>
      <c r="I10" s="184">
        <v>42</v>
      </c>
      <c r="J10" s="19">
        <v>43</v>
      </c>
      <c r="K10" s="636">
        <v>44</v>
      </c>
      <c r="L10" s="99">
        <v>45</v>
      </c>
      <c r="M10" s="99">
        <v>46</v>
      </c>
      <c r="N10" s="99">
        <v>47</v>
      </c>
      <c r="O10" s="99">
        <v>48</v>
      </c>
      <c r="P10" s="99">
        <v>49</v>
      </c>
      <c r="Q10" s="99">
        <v>50</v>
      </c>
      <c r="R10" s="184">
        <v>51</v>
      </c>
      <c r="S10" s="636">
        <v>52</v>
      </c>
      <c r="T10" s="636">
        <v>53</v>
      </c>
      <c r="U10" s="184">
        <v>1</v>
      </c>
      <c r="V10" s="99">
        <f t="shared" ref="V10:AA10" si="0">U10+1</f>
        <v>2</v>
      </c>
      <c r="W10" s="99">
        <f t="shared" si="0"/>
        <v>3</v>
      </c>
      <c r="X10" s="99">
        <f t="shared" si="0"/>
        <v>4</v>
      </c>
      <c r="Y10" s="184">
        <f t="shared" si="0"/>
        <v>5</v>
      </c>
      <c r="Z10" s="636">
        <f t="shared" si="0"/>
        <v>6</v>
      </c>
      <c r="AA10" s="184">
        <f t="shared" si="0"/>
        <v>7</v>
      </c>
      <c r="AB10" s="184">
        <f>AA10+1</f>
        <v>8</v>
      </c>
      <c r="AC10" s="99">
        <f>AB10+1</f>
        <v>9</v>
      </c>
      <c r="AD10" s="99">
        <f>AC10+1</f>
        <v>10</v>
      </c>
      <c r="AE10" s="99">
        <f t="shared" ref="AE10:AX10" si="1">AD10+1</f>
        <v>11</v>
      </c>
      <c r="AF10" s="99">
        <f t="shared" si="1"/>
        <v>12</v>
      </c>
      <c r="AG10" s="99">
        <f t="shared" si="1"/>
        <v>13</v>
      </c>
      <c r="AH10" s="99">
        <f t="shared" si="1"/>
        <v>14</v>
      </c>
      <c r="AI10" s="99">
        <f t="shared" si="1"/>
        <v>15</v>
      </c>
      <c r="AJ10" s="99">
        <f t="shared" si="1"/>
        <v>16</v>
      </c>
      <c r="AK10" s="636">
        <f t="shared" si="1"/>
        <v>17</v>
      </c>
      <c r="AL10" s="636">
        <f t="shared" si="1"/>
        <v>18</v>
      </c>
      <c r="AM10" s="19">
        <f t="shared" si="1"/>
        <v>19</v>
      </c>
      <c r="AN10" s="99">
        <f t="shared" si="1"/>
        <v>20</v>
      </c>
      <c r="AO10" s="99">
        <f t="shared" si="1"/>
        <v>21</v>
      </c>
      <c r="AP10" s="99">
        <f t="shared" si="1"/>
        <v>22</v>
      </c>
      <c r="AQ10" s="99">
        <f t="shared" si="1"/>
        <v>23</v>
      </c>
      <c r="AR10" s="99">
        <f t="shared" si="1"/>
        <v>24</v>
      </c>
      <c r="AS10" s="99">
        <f t="shared" si="1"/>
        <v>25</v>
      </c>
      <c r="AT10" s="99">
        <f>AS10+1</f>
        <v>26</v>
      </c>
      <c r="AU10" s="184">
        <f>AT10+1</f>
        <v>27</v>
      </c>
      <c r="AV10" s="184">
        <f>AU10+1</f>
        <v>28</v>
      </c>
      <c r="AW10" s="636">
        <f t="shared" si="1"/>
        <v>29</v>
      </c>
      <c r="AX10" s="636">
        <f t="shared" si="1"/>
        <v>30</v>
      </c>
      <c r="AY10" s="670"/>
      <c r="AZ10" s="671"/>
    </row>
    <row r="11" spans="1:59" ht="13.5" thickTop="1">
      <c r="A11" s="627" t="s">
        <v>818</v>
      </c>
      <c r="B11" s="639">
        <v>24</v>
      </c>
      <c r="C11" s="640">
        <f>B11+7</f>
        <v>31</v>
      </c>
      <c r="D11" s="640">
        <f t="shared" ref="D11:AX11" si="2">C11+7</f>
        <v>38</v>
      </c>
      <c r="E11" s="640">
        <f t="shared" si="2"/>
        <v>45</v>
      </c>
      <c r="F11" s="640">
        <f t="shared" si="2"/>
        <v>52</v>
      </c>
      <c r="G11" s="640">
        <f t="shared" si="2"/>
        <v>59</v>
      </c>
      <c r="H11" s="640">
        <v>5</v>
      </c>
      <c r="I11" s="640">
        <f t="shared" si="2"/>
        <v>12</v>
      </c>
      <c r="J11" s="639">
        <f t="shared" si="2"/>
        <v>19</v>
      </c>
      <c r="K11" s="641">
        <f t="shared" si="2"/>
        <v>26</v>
      </c>
      <c r="L11" s="640">
        <f t="shared" si="2"/>
        <v>33</v>
      </c>
      <c r="M11" s="640">
        <f t="shared" si="2"/>
        <v>40</v>
      </c>
      <c r="N11" s="640">
        <f t="shared" si="2"/>
        <v>47</v>
      </c>
      <c r="O11" s="640">
        <f t="shared" si="2"/>
        <v>54</v>
      </c>
      <c r="P11" s="640">
        <v>30</v>
      </c>
      <c r="Q11" s="640">
        <v>7</v>
      </c>
      <c r="R11" s="640">
        <f t="shared" si="2"/>
        <v>14</v>
      </c>
      <c r="S11" s="641">
        <f t="shared" si="2"/>
        <v>21</v>
      </c>
      <c r="T11" s="641">
        <f t="shared" si="2"/>
        <v>28</v>
      </c>
      <c r="U11" s="640">
        <f t="shared" si="2"/>
        <v>35</v>
      </c>
      <c r="V11" s="640">
        <f t="shared" si="2"/>
        <v>42</v>
      </c>
      <c r="W11" s="640">
        <f t="shared" si="2"/>
        <v>49</v>
      </c>
      <c r="X11" s="640">
        <f t="shared" si="2"/>
        <v>56</v>
      </c>
      <c r="Y11" s="640">
        <v>1</v>
      </c>
      <c r="Z11" s="641">
        <f>Y11+7</f>
        <v>8</v>
      </c>
      <c r="AA11" s="640">
        <f>Z11+7</f>
        <v>15</v>
      </c>
      <c r="AB11" s="640">
        <f>AA11+7</f>
        <v>22</v>
      </c>
      <c r="AC11" s="640">
        <f>AB11+7</f>
        <v>29</v>
      </c>
      <c r="AD11" s="640">
        <v>7</v>
      </c>
      <c r="AE11" s="640">
        <f t="shared" si="2"/>
        <v>14</v>
      </c>
      <c r="AF11" s="640">
        <f t="shared" si="2"/>
        <v>21</v>
      </c>
      <c r="AG11" s="640">
        <f t="shared" si="2"/>
        <v>28</v>
      </c>
      <c r="AH11" s="640">
        <f t="shared" si="2"/>
        <v>35</v>
      </c>
      <c r="AI11" s="640">
        <f t="shared" si="2"/>
        <v>42</v>
      </c>
      <c r="AJ11" s="640">
        <f t="shared" si="2"/>
        <v>49</v>
      </c>
      <c r="AK11" s="641">
        <f t="shared" si="2"/>
        <v>56</v>
      </c>
      <c r="AL11" s="641">
        <v>2</v>
      </c>
      <c r="AM11" s="639">
        <f t="shared" si="2"/>
        <v>9</v>
      </c>
      <c r="AN11" s="640">
        <f t="shared" si="2"/>
        <v>16</v>
      </c>
      <c r="AO11" s="640">
        <f t="shared" si="2"/>
        <v>23</v>
      </c>
      <c r="AP11" s="640">
        <f t="shared" si="2"/>
        <v>30</v>
      </c>
      <c r="AQ11" s="640">
        <f t="shared" si="2"/>
        <v>37</v>
      </c>
      <c r="AR11" s="640">
        <f t="shared" si="2"/>
        <v>44</v>
      </c>
      <c r="AS11" s="640">
        <f t="shared" si="2"/>
        <v>51</v>
      </c>
      <c r="AT11" s="640">
        <f t="shared" si="2"/>
        <v>58</v>
      </c>
      <c r="AU11" s="640">
        <v>4</v>
      </c>
      <c r="AV11" s="640">
        <f>AU11+7</f>
        <v>11</v>
      </c>
      <c r="AW11" s="641">
        <f t="shared" si="2"/>
        <v>18</v>
      </c>
      <c r="AX11" s="641">
        <f t="shared" si="2"/>
        <v>25</v>
      </c>
      <c r="AY11" s="672"/>
      <c r="AZ11" s="673"/>
    </row>
    <row r="12" spans="1:59">
      <c r="A12" s="651" t="s">
        <v>321</v>
      </c>
      <c r="B12" s="674"/>
      <c r="C12" s="627"/>
      <c r="D12" s="627"/>
      <c r="E12" s="627"/>
      <c r="F12" s="627"/>
      <c r="G12" s="627"/>
      <c r="H12" s="627"/>
      <c r="I12" s="627"/>
      <c r="J12" s="627"/>
      <c r="K12" s="647"/>
      <c r="L12" s="675"/>
      <c r="M12" s="644"/>
      <c r="N12" s="644"/>
      <c r="O12" s="644"/>
      <c r="P12" s="644"/>
      <c r="Q12" s="644"/>
      <c r="R12" s="627"/>
      <c r="S12" s="646"/>
      <c r="T12" s="647"/>
      <c r="U12" s="628"/>
      <c r="V12" s="627"/>
      <c r="W12" s="627"/>
      <c r="X12" s="627"/>
      <c r="Y12" s="644"/>
      <c r="Z12" s="653"/>
      <c r="AA12" s="655"/>
      <c r="AB12" s="644"/>
      <c r="AC12" s="644"/>
      <c r="AD12" s="645"/>
      <c r="AE12" s="627"/>
      <c r="AF12" s="627"/>
      <c r="AG12" s="627"/>
      <c r="AH12" s="627"/>
      <c r="AI12" s="627"/>
      <c r="AJ12" s="627"/>
      <c r="AK12" s="647"/>
      <c r="AL12" s="647"/>
      <c r="AM12" s="628"/>
      <c r="AN12" s="628"/>
      <c r="AO12" s="627"/>
      <c r="AP12" s="627"/>
      <c r="AQ12" s="627"/>
      <c r="AR12" s="627"/>
      <c r="AS12" s="627"/>
      <c r="AT12" s="627"/>
      <c r="AU12" s="650" t="s">
        <v>817</v>
      </c>
      <c r="AV12" s="650" t="s">
        <v>817</v>
      </c>
      <c r="AW12" s="646"/>
      <c r="AX12" s="653"/>
      <c r="AY12" s="625"/>
      <c r="AZ12" s="625"/>
    </row>
    <row r="13" spans="1:59">
      <c r="A13" s="676" t="s">
        <v>292</v>
      </c>
      <c r="B13" s="677"/>
      <c r="C13" s="630">
        <v>6</v>
      </c>
      <c r="D13" s="630">
        <v>6</v>
      </c>
      <c r="E13" s="630">
        <v>6</v>
      </c>
      <c r="F13" s="630">
        <v>6</v>
      </c>
      <c r="G13" s="630"/>
      <c r="H13" s="630"/>
      <c r="I13" s="630"/>
      <c r="J13" s="630"/>
      <c r="K13" s="647"/>
      <c r="L13" s="675"/>
      <c r="M13" s="655"/>
      <c r="N13" s="655"/>
      <c r="O13" s="655"/>
      <c r="P13" s="655"/>
      <c r="Q13" s="655"/>
      <c r="R13" s="630"/>
      <c r="S13" s="653"/>
      <c r="T13" s="647"/>
      <c r="U13" s="628"/>
      <c r="V13" s="630"/>
      <c r="W13" s="630"/>
      <c r="X13" s="627"/>
      <c r="Y13" s="655"/>
      <c r="Z13" s="653"/>
      <c r="AA13" s="655"/>
      <c r="AB13" s="655"/>
      <c r="AC13" s="655"/>
      <c r="AD13" s="645"/>
      <c r="AE13" s="630"/>
      <c r="AF13" s="630"/>
      <c r="AG13" s="630"/>
      <c r="AH13" s="630"/>
      <c r="AI13" s="630"/>
      <c r="AJ13" s="630"/>
      <c r="AK13" s="647"/>
      <c r="AL13" s="647"/>
      <c r="AM13" s="628"/>
      <c r="AN13" s="628"/>
      <c r="AO13" s="627"/>
      <c r="AP13" s="627"/>
      <c r="AQ13" s="630"/>
      <c r="AR13" s="630"/>
      <c r="AS13" s="630"/>
      <c r="AT13" s="630"/>
      <c r="AU13" s="650" t="s">
        <v>817</v>
      </c>
      <c r="AV13" s="650" t="s">
        <v>817</v>
      </c>
      <c r="AW13" s="646"/>
      <c r="AX13" s="653"/>
      <c r="AY13" s="630">
        <f t="shared" ref="AY13:AY42" si="3">SUM(C13:AX13)</f>
        <v>24</v>
      </c>
      <c r="AZ13" s="630">
        <f>AY13*1.4</f>
        <v>33.599999999999994</v>
      </c>
    </row>
    <row r="14" spans="1:59">
      <c r="A14" s="676" t="s">
        <v>834</v>
      </c>
      <c r="B14" s="677"/>
      <c r="C14" s="630">
        <v>6</v>
      </c>
      <c r="D14" s="630">
        <v>6</v>
      </c>
      <c r="E14" s="630">
        <v>6</v>
      </c>
      <c r="F14" s="630">
        <v>6</v>
      </c>
      <c r="G14" s="630"/>
      <c r="H14" s="630"/>
      <c r="I14" s="630"/>
      <c r="J14" s="630"/>
      <c r="K14" s="647"/>
      <c r="L14" s="675"/>
      <c r="M14" s="655"/>
      <c r="N14" s="655"/>
      <c r="O14" s="655"/>
      <c r="P14" s="655"/>
      <c r="Q14" s="655"/>
      <c r="R14" s="630"/>
      <c r="S14" s="653"/>
      <c r="T14" s="647"/>
      <c r="U14" s="628"/>
      <c r="V14" s="630"/>
      <c r="W14" s="630"/>
      <c r="X14" s="627"/>
      <c r="Y14" s="655"/>
      <c r="Z14" s="653"/>
      <c r="AA14" s="655"/>
      <c r="AB14" s="655"/>
      <c r="AC14" s="655"/>
      <c r="AD14" s="645"/>
      <c r="AE14" s="630"/>
      <c r="AF14" s="630"/>
      <c r="AG14" s="630"/>
      <c r="AH14" s="630"/>
      <c r="AI14" s="630"/>
      <c r="AJ14" s="630"/>
      <c r="AK14" s="647"/>
      <c r="AL14" s="647"/>
      <c r="AM14" s="628"/>
      <c r="AN14" s="628"/>
      <c r="AO14" s="627"/>
      <c r="AP14" s="627"/>
      <c r="AQ14" s="630"/>
      <c r="AR14" s="630"/>
      <c r="AS14" s="630"/>
      <c r="AT14" s="630"/>
      <c r="AU14" s="650" t="s">
        <v>817</v>
      </c>
      <c r="AV14" s="650" t="s">
        <v>817</v>
      </c>
      <c r="AW14" s="646"/>
      <c r="AX14" s="653"/>
      <c r="AY14" s="630">
        <f t="shared" si="3"/>
        <v>24</v>
      </c>
      <c r="AZ14" s="630">
        <f t="shared" ref="AZ14:AZ42" si="4">AY14*1.4</f>
        <v>33.599999999999994</v>
      </c>
    </row>
    <row r="15" spans="1:59">
      <c r="A15" s="676" t="s">
        <v>835</v>
      </c>
      <c r="B15" s="677"/>
      <c r="C15" s="630">
        <v>2</v>
      </c>
      <c r="D15" s="630">
        <v>2</v>
      </c>
      <c r="E15" s="630">
        <v>2</v>
      </c>
      <c r="F15" s="630">
        <v>2</v>
      </c>
      <c r="G15" s="630">
        <v>2</v>
      </c>
      <c r="H15" s="630">
        <v>2</v>
      </c>
      <c r="I15" s="630">
        <v>2</v>
      </c>
      <c r="J15" s="630">
        <v>2</v>
      </c>
      <c r="K15" s="654"/>
      <c r="L15" s="630">
        <v>2</v>
      </c>
      <c r="M15" s="655"/>
      <c r="N15" s="655"/>
      <c r="O15" s="655"/>
      <c r="P15" s="655"/>
      <c r="Q15" s="655"/>
      <c r="R15" s="630">
        <v>2</v>
      </c>
      <c r="S15" s="653"/>
      <c r="T15" s="654"/>
      <c r="U15" s="631">
        <v>2</v>
      </c>
      <c r="V15" s="630">
        <v>2</v>
      </c>
      <c r="W15" s="630">
        <v>2</v>
      </c>
      <c r="X15" s="630">
        <v>2</v>
      </c>
      <c r="Y15" s="655"/>
      <c r="Z15" s="653"/>
      <c r="AA15" s="655"/>
      <c r="AB15" s="655"/>
      <c r="AC15" s="655"/>
      <c r="AD15" s="659"/>
      <c r="AE15" s="630">
        <v>2</v>
      </c>
      <c r="AF15" s="630">
        <v>2</v>
      </c>
      <c r="AG15" s="630">
        <v>2</v>
      </c>
      <c r="AH15" s="630">
        <v>2</v>
      </c>
      <c r="AI15" s="630">
        <v>2</v>
      </c>
      <c r="AJ15" s="630">
        <v>2</v>
      </c>
      <c r="AK15" s="654"/>
      <c r="AL15" s="654"/>
      <c r="AM15" s="630">
        <v>2</v>
      </c>
      <c r="AN15" s="630">
        <v>2</v>
      </c>
      <c r="AO15" s="630">
        <v>2</v>
      </c>
      <c r="AP15" s="630">
        <v>2</v>
      </c>
      <c r="AQ15" s="630">
        <v>2</v>
      </c>
      <c r="AR15" s="630">
        <v>2</v>
      </c>
      <c r="AS15" s="630">
        <v>2</v>
      </c>
      <c r="AT15" s="630">
        <v>2</v>
      </c>
      <c r="AU15" s="650" t="s">
        <v>817</v>
      </c>
      <c r="AV15" s="650" t="s">
        <v>817</v>
      </c>
      <c r="AW15" s="646"/>
      <c r="AX15" s="653"/>
      <c r="AY15" s="630">
        <f t="shared" si="3"/>
        <v>56</v>
      </c>
      <c r="AZ15" s="630">
        <f t="shared" si="4"/>
        <v>78.399999999999991</v>
      </c>
    </row>
    <row r="16" spans="1:59">
      <c r="A16" s="676" t="s">
        <v>835</v>
      </c>
      <c r="B16" s="677"/>
      <c r="C16" s="630">
        <v>3</v>
      </c>
      <c r="D16" s="630">
        <v>3</v>
      </c>
      <c r="E16" s="630">
        <v>3</v>
      </c>
      <c r="F16" s="630">
        <v>3</v>
      </c>
      <c r="G16" s="630">
        <v>3</v>
      </c>
      <c r="H16" s="630">
        <v>3</v>
      </c>
      <c r="I16" s="630">
        <v>3</v>
      </c>
      <c r="J16" s="630">
        <v>3</v>
      </c>
      <c r="K16" s="654"/>
      <c r="L16" s="630">
        <v>3</v>
      </c>
      <c r="M16" s="655"/>
      <c r="N16" s="655"/>
      <c r="O16" s="655"/>
      <c r="P16" s="655"/>
      <c r="Q16" s="655"/>
      <c r="R16" s="630">
        <v>3</v>
      </c>
      <c r="S16" s="653"/>
      <c r="T16" s="654"/>
      <c r="U16" s="631">
        <v>3</v>
      </c>
      <c r="V16" s="630">
        <v>3</v>
      </c>
      <c r="W16" s="630">
        <v>3</v>
      </c>
      <c r="X16" s="630">
        <v>3</v>
      </c>
      <c r="Y16" s="655"/>
      <c r="Z16" s="653"/>
      <c r="AA16" s="655"/>
      <c r="AB16" s="655"/>
      <c r="AC16" s="655"/>
      <c r="AD16" s="659"/>
      <c r="AE16" s="630">
        <v>3</v>
      </c>
      <c r="AF16" s="630">
        <v>3</v>
      </c>
      <c r="AG16" s="630">
        <v>3</v>
      </c>
      <c r="AH16" s="630">
        <v>3</v>
      </c>
      <c r="AI16" s="630">
        <v>3</v>
      </c>
      <c r="AJ16" s="630">
        <v>3</v>
      </c>
      <c r="AK16" s="654"/>
      <c r="AL16" s="654"/>
      <c r="AM16" s="630">
        <v>3</v>
      </c>
      <c r="AN16" s="630">
        <v>3</v>
      </c>
      <c r="AO16" s="630">
        <v>3</v>
      </c>
      <c r="AP16" s="630">
        <v>3</v>
      </c>
      <c r="AQ16" s="630">
        <v>3</v>
      </c>
      <c r="AR16" s="630">
        <v>3</v>
      </c>
      <c r="AS16" s="630">
        <v>3</v>
      </c>
      <c r="AT16" s="630">
        <v>3</v>
      </c>
      <c r="AU16" s="650"/>
      <c r="AV16" s="650"/>
      <c r="AW16" s="646"/>
      <c r="AX16" s="653"/>
      <c r="AY16" s="630">
        <f t="shared" si="3"/>
        <v>84</v>
      </c>
      <c r="AZ16" s="630"/>
      <c r="BB16" s="625"/>
      <c r="BC16" s="625"/>
      <c r="BD16" s="625"/>
      <c r="BE16" s="625"/>
      <c r="BF16" s="625"/>
      <c r="BG16" s="625"/>
    </row>
    <row r="17" spans="1:59">
      <c r="A17" s="676" t="s">
        <v>836</v>
      </c>
      <c r="B17" s="677"/>
      <c r="C17" s="630"/>
      <c r="D17" s="630"/>
      <c r="E17" s="630"/>
      <c r="F17" s="630"/>
      <c r="G17" s="630">
        <v>6</v>
      </c>
      <c r="H17" s="630">
        <v>6</v>
      </c>
      <c r="I17" s="630">
        <v>6</v>
      </c>
      <c r="J17" s="630">
        <v>6</v>
      </c>
      <c r="K17" s="647"/>
      <c r="L17" s="630">
        <v>6</v>
      </c>
      <c r="M17" s="655"/>
      <c r="N17" s="655"/>
      <c r="O17" s="655"/>
      <c r="P17" s="655"/>
      <c r="Q17" s="655"/>
      <c r="R17" s="630"/>
      <c r="S17" s="653"/>
      <c r="T17" s="647"/>
      <c r="U17" s="628"/>
      <c r="V17" s="630"/>
      <c r="W17" s="630"/>
      <c r="X17" s="627"/>
      <c r="Y17" s="655"/>
      <c r="Z17" s="653"/>
      <c r="AA17" s="655"/>
      <c r="AB17" s="655"/>
      <c r="AC17" s="655"/>
      <c r="AD17" s="645"/>
      <c r="AE17" s="630"/>
      <c r="AF17" s="630"/>
      <c r="AG17" s="630"/>
      <c r="AH17" s="630"/>
      <c r="AI17" s="630"/>
      <c r="AJ17" s="630"/>
      <c r="AK17" s="647"/>
      <c r="AL17" s="647"/>
      <c r="AM17" s="628"/>
      <c r="AN17" s="628"/>
      <c r="AO17" s="627"/>
      <c r="AP17" s="630"/>
      <c r="AQ17" s="630"/>
      <c r="AR17" s="630"/>
      <c r="AS17" s="630"/>
      <c r="AT17" s="630"/>
      <c r="AU17" s="650" t="s">
        <v>817</v>
      </c>
      <c r="AV17" s="650" t="s">
        <v>817</v>
      </c>
      <c r="AW17" s="646"/>
      <c r="AX17" s="653"/>
      <c r="AY17" s="630">
        <f t="shared" si="3"/>
        <v>30</v>
      </c>
      <c r="AZ17" s="630">
        <f t="shared" si="4"/>
        <v>42</v>
      </c>
      <c r="BB17" s="625"/>
      <c r="BC17" s="625"/>
      <c r="BD17" s="625"/>
      <c r="BE17" s="625"/>
      <c r="BF17" s="625"/>
      <c r="BG17" s="625"/>
    </row>
    <row r="18" spans="1:59">
      <c r="A18" s="676" t="s">
        <v>837</v>
      </c>
      <c r="B18" s="677"/>
      <c r="C18" s="630"/>
      <c r="D18" s="630"/>
      <c r="E18" s="630"/>
      <c r="F18" s="630"/>
      <c r="G18" s="630">
        <v>5</v>
      </c>
      <c r="H18" s="630">
        <v>5</v>
      </c>
      <c r="I18" s="630">
        <v>5</v>
      </c>
      <c r="J18" s="630">
        <v>5</v>
      </c>
      <c r="K18" s="647"/>
      <c r="L18" s="630">
        <v>5</v>
      </c>
      <c r="M18" s="655"/>
      <c r="N18" s="655"/>
      <c r="O18" s="655"/>
      <c r="P18" s="655"/>
      <c r="Q18" s="655"/>
      <c r="R18" s="630"/>
      <c r="S18" s="653"/>
      <c r="T18" s="647"/>
      <c r="U18" s="628"/>
      <c r="V18" s="630"/>
      <c r="W18" s="630"/>
      <c r="X18" s="627"/>
      <c r="Y18" s="655"/>
      <c r="Z18" s="653"/>
      <c r="AA18" s="655"/>
      <c r="AB18" s="655"/>
      <c r="AC18" s="655"/>
      <c r="AD18" s="645"/>
      <c r="AE18" s="630"/>
      <c r="AF18" s="630"/>
      <c r="AG18" s="630"/>
      <c r="AH18" s="630"/>
      <c r="AI18" s="630"/>
      <c r="AJ18" s="630"/>
      <c r="AK18" s="647"/>
      <c r="AL18" s="647"/>
      <c r="AM18" s="628"/>
      <c r="AN18" s="628"/>
      <c r="AO18" s="627"/>
      <c r="AP18" s="630"/>
      <c r="AQ18" s="630"/>
      <c r="AR18" s="630"/>
      <c r="AS18" s="630"/>
      <c r="AT18" s="630"/>
      <c r="AU18" s="650" t="s">
        <v>817</v>
      </c>
      <c r="AV18" s="650" t="s">
        <v>817</v>
      </c>
      <c r="AW18" s="646"/>
      <c r="AX18" s="653"/>
      <c r="AY18" s="630">
        <f t="shared" si="3"/>
        <v>25</v>
      </c>
      <c r="AZ18" s="630">
        <f t="shared" si="4"/>
        <v>35</v>
      </c>
    </row>
    <row r="19" spans="1:59">
      <c r="A19" s="676" t="s">
        <v>294</v>
      </c>
      <c r="B19" s="677"/>
      <c r="C19" s="630"/>
      <c r="D19" s="630"/>
      <c r="E19" s="630"/>
      <c r="F19" s="630"/>
      <c r="G19" s="630"/>
      <c r="H19" s="630"/>
      <c r="I19" s="630"/>
      <c r="J19" s="630"/>
      <c r="K19" s="647"/>
      <c r="L19" s="682"/>
      <c r="M19" s="655"/>
      <c r="N19" s="655"/>
      <c r="O19" s="655"/>
      <c r="P19" s="655"/>
      <c r="Q19" s="655"/>
      <c r="R19" s="630">
        <v>4</v>
      </c>
      <c r="S19" s="653"/>
      <c r="T19" s="654"/>
      <c r="U19" s="631">
        <v>4</v>
      </c>
      <c r="V19" s="630">
        <v>4</v>
      </c>
      <c r="W19" s="630">
        <v>4</v>
      </c>
      <c r="X19" s="630">
        <v>4</v>
      </c>
      <c r="Y19" s="655"/>
      <c r="Z19" s="653"/>
      <c r="AA19" s="655"/>
      <c r="AB19" s="655"/>
      <c r="AC19" s="655"/>
      <c r="AD19" s="645"/>
      <c r="AE19" s="630"/>
      <c r="AF19" s="630"/>
      <c r="AG19" s="630"/>
      <c r="AH19" s="630"/>
      <c r="AI19" s="630"/>
      <c r="AJ19" s="630"/>
      <c r="AK19" s="647"/>
      <c r="AL19" s="647"/>
      <c r="AM19" s="628"/>
      <c r="AN19" s="628"/>
      <c r="AO19" s="627"/>
      <c r="AP19" s="630"/>
      <c r="AQ19" s="630"/>
      <c r="AR19" s="630"/>
      <c r="AS19" s="630"/>
      <c r="AT19" s="630"/>
      <c r="AU19" s="650" t="s">
        <v>817</v>
      </c>
      <c r="AV19" s="650" t="s">
        <v>817</v>
      </c>
      <c r="AW19" s="646"/>
      <c r="AX19" s="653"/>
      <c r="AY19" s="630">
        <f t="shared" si="3"/>
        <v>20</v>
      </c>
      <c r="AZ19" s="630">
        <f t="shared" si="4"/>
        <v>28</v>
      </c>
    </row>
    <row r="20" spans="1:59">
      <c r="A20" s="676" t="s">
        <v>838</v>
      </c>
      <c r="B20" s="677"/>
      <c r="C20" s="630"/>
      <c r="D20" s="630"/>
      <c r="E20" s="630"/>
      <c r="F20" s="630"/>
      <c r="G20" s="630"/>
      <c r="H20" s="630"/>
      <c r="I20" s="630"/>
      <c r="J20" s="630"/>
      <c r="K20" s="647"/>
      <c r="L20" s="675"/>
      <c r="M20" s="655"/>
      <c r="N20" s="655"/>
      <c r="O20" s="655"/>
      <c r="P20" s="655"/>
      <c r="Q20" s="655"/>
      <c r="R20" s="630">
        <v>5</v>
      </c>
      <c r="S20" s="653"/>
      <c r="T20" s="654"/>
      <c r="U20" s="631">
        <v>5</v>
      </c>
      <c r="V20" s="630">
        <v>5</v>
      </c>
      <c r="W20" s="630">
        <v>5</v>
      </c>
      <c r="X20" s="630">
        <v>5</v>
      </c>
      <c r="Y20" s="655"/>
      <c r="Z20" s="653"/>
      <c r="AA20" s="655"/>
      <c r="AB20" s="655"/>
      <c r="AC20" s="655"/>
      <c r="AD20" s="645"/>
      <c r="AE20" s="630"/>
      <c r="AF20" s="630"/>
      <c r="AG20" s="630"/>
      <c r="AH20" s="630"/>
      <c r="AI20" s="630"/>
      <c r="AJ20" s="630"/>
      <c r="AK20" s="647"/>
      <c r="AL20" s="647"/>
      <c r="AM20" s="628"/>
      <c r="AN20" s="628"/>
      <c r="AO20" s="627"/>
      <c r="AP20" s="630"/>
      <c r="AQ20" s="630"/>
      <c r="AR20" s="630"/>
      <c r="AS20" s="630"/>
      <c r="AT20" s="630"/>
      <c r="AU20" s="650" t="s">
        <v>817</v>
      </c>
      <c r="AV20" s="650" t="s">
        <v>817</v>
      </c>
      <c r="AW20" s="646"/>
      <c r="AX20" s="653"/>
      <c r="AY20" s="630">
        <f t="shared" si="3"/>
        <v>25</v>
      </c>
      <c r="AZ20" s="630">
        <f t="shared" si="4"/>
        <v>35</v>
      </c>
    </row>
    <row r="21" spans="1:59">
      <c r="A21" s="676" t="s">
        <v>295</v>
      </c>
      <c r="B21" s="677"/>
      <c r="C21" s="630"/>
      <c r="D21" s="630"/>
      <c r="E21" s="630"/>
      <c r="F21" s="630"/>
      <c r="G21" s="630"/>
      <c r="H21" s="630"/>
      <c r="I21" s="630"/>
      <c r="J21" s="630"/>
      <c r="K21" s="647"/>
      <c r="L21" s="678"/>
      <c r="M21" s="655"/>
      <c r="N21" s="655"/>
      <c r="O21" s="655"/>
      <c r="P21" s="655"/>
      <c r="Q21" s="655"/>
      <c r="R21" s="630"/>
      <c r="S21" s="653"/>
      <c r="T21" s="647"/>
      <c r="U21" s="628"/>
      <c r="V21" s="630"/>
      <c r="W21" s="630"/>
      <c r="X21" s="627"/>
      <c r="Y21" s="655"/>
      <c r="Z21" s="653"/>
      <c r="AA21" s="655"/>
      <c r="AB21" s="655"/>
      <c r="AC21" s="655"/>
      <c r="AD21" s="645"/>
      <c r="AE21" s="630"/>
      <c r="AF21" s="630"/>
      <c r="AG21" s="630"/>
      <c r="AH21" s="630"/>
      <c r="AI21" s="630"/>
      <c r="AJ21" s="630"/>
      <c r="AK21" s="647"/>
      <c r="AL21" s="647"/>
      <c r="AM21" s="628"/>
      <c r="AN21" s="628"/>
      <c r="AO21" s="627"/>
      <c r="AP21" s="630"/>
      <c r="AQ21" s="630">
        <v>7</v>
      </c>
      <c r="AR21" s="630">
        <v>7</v>
      </c>
      <c r="AS21" s="630">
        <v>7</v>
      </c>
      <c r="AT21" s="630">
        <v>7</v>
      </c>
      <c r="AU21" s="650" t="s">
        <v>817</v>
      </c>
      <c r="AV21" s="650" t="s">
        <v>817</v>
      </c>
      <c r="AW21" s="646"/>
      <c r="AX21" s="653"/>
      <c r="AY21" s="630">
        <f t="shared" si="3"/>
        <v>28</v>
      </c>
      <c r="AZ21" s="630">
        <f t="shared" si="4"/>
        <v>39.199999999999996</v>
      </c>
    </row>
    <row r="22" spans="1:59">
      <c r="A22" s="676" t="s">
        <v>839</v>
      </c>
      <c r="B22" s="677"/>
      <c r="C22" s="630"/>
      <c r="D22" s="630"/>
      <c r="E22" s="630"/>
      <c r="F22" s="630"/>
      <c r="G22" s="630"/>
      <c r="H22" s="630"/>
      <c r="I22" s="630"/>
      <c r="J22" s="630"/>
      <c r="K22" s="647"/>
      <c r="L22" s="675"/>
      <c r="M22" s="655"/>
      <c r="N22" s="655"/>
      <c r="O22" s="655"/>
      <c r="P22" s="655"/>
      <c r="Q22" s="655"/>
      <c r="R22" s="630"/>
      <c r="S22" s="653"/>
      <c r="T22" s="647"/>
      <c r="U22" s="628"/>
      <c r="V22" s="630"/>
      <c r="W22" s="630"/>
      <c r="X22" s="627"/>
      <c r="Y22" s="655"/>
      <c r="Z22" s="653"/>
      <c r="AA22" s="655"/>
      <c r="AB22" s="655"/>
      <c r="AC22" s="655"/>
      <c r="AD22" s="645"/>
      <c r="AE22" s="630"/>
      <c r="AF22" s="630"/>
      <c r="AG22" s="630"/>
      <c r="AH22" s="630"/>
      <c r="AI22" s="630"/>
      <c r="AJ22" s="630"/>
      <c r="AK22" s="647"/>
      <c r="AL22" s="647"/>
      <c r="AM22" s="628"/>
      <c r="AN22" s="628"/>
      <c r="AO22" s="627"/>
      <c r="AP22" s="630"/>
      <c r="AQ22" s="630">
        <v>5</v>
      </c>
      <c r="AR22" s="630">
        <v>5</v>
      </c>
      <c r="AS22" s="630">
        <v>5</v>
      </c>
      <c r="AT22" s="630">
        <v>5</v>
      </c>
      <c r="AU22" s="650" t="s">
        <v>817</v>
      </c>
      <c r="AV22" s="650" t="s">
        <v>817</v>
      </c>
      <c r="AW22" s="646"/>
      <c r="AX22" s="653"/>
      <c r="AY22" s="630">
        <f t="shared" si="3"/>
        <v>20</v>
      </c>
      <c r="AZ22" s="630">
        <f t="shared" si="4"/>
        <v>28</v>
      </c>
    </row>
    <row r="23" spans="1:59">
      <c r="A23" s="676" t="s">
        <v>296</v>
      </c>
      <c r="B23" s="677"/>
      <c r="C23" s="630"/>
      <c r="D23" s="630"/>
      <c r="E23" s="630"/>
      <c r="F23" s="630"/>
      <c r="G23" s="630"/>
      <c r="H23" s="630"/>
      <c r="I23" s="630"/>
      <c r="J23" s="630"/>
      <c r="K23" s="647"/>
      <c r="L23" s="675"/>
      <c r="M23" s="655"/>
      <c r="N23" s="655"/>
      <c r="O23" s="655"/>
      <c r="P23" s="655"/>
      <c r="Q23" s="655"/>
      <c r="R23" s="630"/>
      <c r="S23" s="653"/>
      <c r="T23" s="647"/>
      <c r="U23" s="628"/>
      <c r="V23" s="630"/>
      <c r="W23" s="630"/>
      <c r="X23" s="627"/>
      <c r="Y23" s="655"/>
      <c r="Z23" s="653"/>
      <c r="AA23" s="655"/>
      <c r="AB23" s="655"/>
      <c r="AC23" s="655"/>
      <c r="AD23" s="645"/>
      <c r="AE23" s="630"/>
      <c r="AF23" s="630"/>
      <c r="AG23" s="630"/>
      <c r="AH23" s="630"/>
      <c r="AI23" s="630"/>
      <c r="AJ23" s="630"/>
      <c r="AK23" s="647"/>
      <c r="AL23" s="647"/>
      <c r="AM23" s="630">
        <v>7</v>
      </c>
      <c r="AN23" s="630">
        <v>7</v>
      </c>
      <c r="AO23" s="630">
        <v>7</v>
      </c>
      <c r="AP23" s="630">
        <v>7</v>
      </c>
      <c r="AQ23" s="630"/>
      <c r="AR23" s="630"/>
      <c r="AS23" s="630"/>
      <c r="AT23" s="630"/>
      <c r="AU23" s="650" t="s">
        <v>817</v>
      </c>
      <c r="AV23" s="650" t="s">
        <v>817</v>
      </c>
      <c r="AW23" s="646"/>
      <c r="AX23" s="653"/>
      <c r="AY23" s="630">
        <f t="shared" si="3"/>
        <v>28</v>
      </c>
      <c r="AZ23" s="630">
        <f t="shared" si="4"/>
        <v>39.199999999999996</v>
      </c>
    </row>
    <row r="24" spans="1:59">
      <c r="A24" s="676" t="s">
        <v>296</v>
      </c>
      <c r="B24" s="677"/>
      <c r="C24" s="630"/>
      <c r="D24" s="630"/>
      <c r="E24" s="630"/>
      <c r="F24" s="630"/>
      <c r="G24" s="630"/>
      <c r="H24" s="630"/>
      <c r="I24" s="630"/>
      <c r="J24" s="630"/>
      <c r="K24" s="647"/>
      <c r="L24" s="675"/>
      <c r="M24" s="655"/>
      <c r="N24" s="655"/>
      <c r="O24" s="655"/>
      <c r="P24" s="655"/>
      <c r="Q24" s="655"/>
      <c r="R24" s="630"/>
      <c r="S24" s="653"/>
      <c r="T24" s="647"/>
      <c r="U24" s="628"/>
      <c r="V24" s="630"/>
      <c r="W24" s="630"/>
      <c r="X24" s="627"/>
      <c r="Y24" s="655"/>
      <c r="Z24" s="653"/>
      <c r="AA24" s="655"/>
      <c r="AB24" s="655"/>
      <c r="AC24" s="655"/>
      <c r="AD24" s="645"/>
      <c r="AE24" s="630"/>
      <c r="AF24" s="630"/>
      <c r="AG24" s="630"/>
      <c r="AH24" s="630"/>
      <c r="AI24" s="630"/>
      <c r="AJ24" s="630"/>
      <c r="AK24" s="647"/>
      <c r="AL24" s="647"/>
      <c r="AM24" s="630">
        <v>6</v>
      </c>
      <c r="AN24" s="630">
        <v>6</v>
      </c>
      <c r="AO24" s="630">
        <v>6</v>
      </c>
      <c r="AP24" s="630">
        <v>6</v>
      </c>
      <c r="AQ24" s="630"/>
      <c r="AR24" s="630"/>
      <c r="AS24" s="630"/>
      <c r="AT24" s="630"/>
      <c r="AU24" s="650" t="s">
        <v>817</v>
      </c>
      <c r="AV24" s="650" t="s">
        <v>817</v>
      </c>
      <c r="AW24" s="646"/>
      <c r="AX24" s="653"/>
      <c r="AY24" s="630">
        <f t="shared" si="3"/>
        <v>24</v>
      </c>
      <c r="AZ24" s="630">
        <f t="shared" si="4"/>
        <v>33.599999999999994</v>
      </c>
    </row>
    <row r="25" spans="1:59">
      <c r="A25" s="676" t="s">
        <v>840</v>
      </c>
      <c r="B25" s="677"/>
      <c r="C25" s="630"/>
      <c r="D25" s="630"/>
      <c r="E25" s="630"/>
      <c r="F25" s="630"/>
      <c r="G25" s="630"/>
      <c r="H25" s="630"/>
      <c r="I25" s="630"/>
      <c r="J25" s="630"/>
      <c r="K25" s="647"/>
      <c r="L25" s="675"/>
      <c r="M25" s="655"/>
      <c r="N25" s="655"/>
      <c r="O25" s="655"/>
      <c r="P25" s="655"/>
      <c r="Q25" s="655"/>
      <c r="R25" s="630"/>
      <c r="S25" s="653"/>
      <c r="T25" s="647"/>
      <c r="U25" s="628"/>
      <c r="V25" s="630"/>
      <c r="W25" s="630"/>
      <c r="X25" s="627"/>
      <c r="Y25" s="655"/>
      <c r="Z25" s="653"/>
      <c r="AA25" s="655"/>
      <c r="AB25" s="655"/>
      <c r="AC25" s="655"/>
      <c r="AD25" s="645"/>
      <c r="AE25" s="630">
        <v>4</v>
      </c>
      <c r="AF25" s="630">
        <v>4</v>
      </c>
      <c r="AG25" s="630">
        <v>4</v>
      </c>
      <c r="AH25" s="630">
        <v>4</v>
      </c>
      <c r="AI25" s="630">
        <v>4</v>
      </c>
      <c r="AJ25" s="630">
        <v>4</v>
      </c>
      <c r="AK25" s="647"/>
      <c r="AL25" s="647"/>
      <c r="AM25" s="628"/>
      <c r="AN25" s="628"/>
      <c r="AO25" s="627"/>
      <c r="AP25" s="630"/>
      <c r="AQ25" s="630"/>
      <c r="AR25" s="630"/>
      <c r="AS25" s="630"/>
      <c r="AT25" s="630"/>
      <c r="AU25" s="650" t="s">
        <v>817</v>
      </c>
      <c r="AV25" s="650" t="s">
        <v>817</v>
      </c>
      <c r="AW25" s="646"/>
      <c r="AX25" s="653"/>
      <c r="AY25" s="630">
        <f t="shared" si="3"/>
        <v>24</v>
      </c>
      <c r="AZ25" s="630">
        <f t="shared" si="4"/>
        <v>33.599999999999994</v>
      </c>
    </row>
    <row r="26" spans="1:59">
      <c r="A26" s="676" t="s">
        <v>841</v>
      </c>
      <c r="B26" s="677"/>
      <c r="C26" s="630"/>
      <c r="D26" s="630"/>
      <c r="E26" s="630"/>
      <c r="F26" s="630"/>
      <c r="G26" s="630"/>
      <c r="H26" s="630"/>
      <c r="I26" s="630"/>
      <c r="J26" s="630"/>
      <c r="K26" s="647"/>
      <c r="L26" s="675"/>
      <c r="M26" s="655"/>
      <c r="N26" s="655"/>
      <c r="O26" s="655"/>
      <c r="P26" s="655"/>
      <c r="Q26" s="655"/>
      <c r="R26" s="630"/>
      <c r="S26" s="653"/>
      <c r="T26" s="647"/>
      <c r="U26" s="628"/>
      <c r="V26" s="630"/>
      <c r="W26" s="630"/>
      <c r="X26" s="627"/>
      <c r="Y26" s="655"/>
      <c r="Z26" s="653"/>
      <c r="AA26" s="655"/>
      <c r="AB26" s="655"/>
      <c r="AC26" s="655"/>
      <c r="AD26" s="645"/>
      <c r="AE26" s="630">
        <v>5</v>
      </c>
      <c r="AF26" s="630">
        <v>5</v>
      </c>
      <c r="AG26" s="630">
        <v>5</v>
      </c>
      <c r="AH26" s="630">
        <v>5</v>
      </c>
      <c r="AI26" s="630">
        <v>5</v>
      </c>
      <c r="AJ26" s="630">
        <v>5</v>
      </c>
      <c r="AK26" s="647"/>
      <c r="AL26" s="647"/>
      <c r="AM26" s="628"/>
      <c r="AN26" s="628"/>
      <c r="AO26" s="627"/>
      <c r="AP26" s="630"/>
      <c r="AQ26" s="630"/>
      <c r="AR26" s="630"/>
      <c r="AS26" s="630"/>
      <c r="AT26" s="630"/>
      <c r="AU26" s="650" t="s">
        <v>817</v>
      </c>
      <c r="AV26" s="650" t="s">
        <v>817</v>
      </c>
      <c r="AW26" s="646"/>
      <c r="AX26" s="653"/>
      <c r="AY26" s="630">
        <f t="shared" si="3"/>
        <v>30</v>
      </c>
      <c r="AZ26" s="630">
        <f t="shared" si="4"/>
        <v>42</v>
      </c>
    </row>
    <row r="27" spans="1:59">
      <c r="A27" s="676" t="s">
        <v>297</v>
      </c>
      <c r="B27" s="677"/>
      <c r="C27" s="630"/>
      <c r="D27" s="630"/>
      <c r="E27" s="630"/>
      <c r="F27" s="630"/>
      <c r="G27" s="630"/>
      <c r="H27" s="630"/>
      <c r="I27" s="630"/>
      <c r="J27" s="630"/>
      <c r="K27" s="647"/>
      <c r="L27" s="675"/>
      <c r="M27" s="655"/>
      <c r="N27" s="655"/>
      <c r="O27" s="655"/>
      <c r="P27" s="655"/>
      <c r="Q27" s="655"/>
      <c r="R27" s="630"/>
      <c r="S27" s="653"/>
      <c r="T27" s="647"/>
      <c r="U27" s="628"/>
      <c r="V27" s="630"/>
      <c r="W27" s="630"/>
      <c r="X27" s="627"/>
      <c r="Y27" s="655"/>
      <c r="Z27" s="653"/>
      <c r="AA27" s="655"/>
      <c r="AB27" s="655"/>
      <c r="AC27" s="655"/>
      <c r="AD27" s="645"/>
      <c r="AE27" s="630">
        <v>2</v>
      </c>
      <c r="AF27" s="630">
        <v>2</v>
      </c>
      <c r="AG27" s="630">
        <v>2</v>
      </c>
      <c r="AH27" s="630">
        <v>2</v>
      </c>
      <c r="AI27" s="630">
        <v>2</v>
      </c>
      <c r="AJ27" s="630">
        <v>2</v>
      </c>
      <c r="AK27" s="647"/>
      <c r="AL27" s="647"/>
      <c r="AM27" s="628"/>
      <c r="AN27" s="628"/>
      <c r="AO27" s="630"/>
      <c r="AP27" s="630"/>
      <c r="AQ27" s="630"/>
      <c r="AR27" s="630"/>
      <c r="AS27" s="630"/>
      <c r="AT27" s="630"/>
      <c r="AU27" s="650" t="s">
        <v>817</v>
      </c>
      <c r="AV27" s="650" t="s">
        <v>817</v>
      </c>
      <c r="AW27" s="646"/>
      <c r="AX27" s="653"/>
      <c r="AY27" s="630">
        <f t="shared" si="3"/>
        <v>12</v>
      </c>
      <c r="AZ27" s="630">
        <f t="shared" si="4"/>
        <v>16.799999999999997</v>
      </c>
    </row>
    <row r="28" spans="1:59">
      <c r="A28" s="676" t="s">
        <v>298</v>
      </c>
      <c r="B28" s="677"/>
      <c r="C28" s="630"/>
      <c r="D28" s="630"/>
      <c r="E28" s="630"/>
      <c r="F28" s="630"/>
      <c r="G28" s="630"/>
      <c r="H28" s="630"/>
      <c r="I28" s="630"/>
      <c r="J28" s="630"/>
      <c r="K28" s="647"/>
      <c r="L28" s="679"/>
      <c r="M28" s="655"/>
      <c r="N28" s="655"/>
      <c r="O28" s="655"/>
      <c r="P28" s="655"/>
      <c r="Q28" s="655"/>
      <c r="R28" s="630"/>
      <c r="S28" s="653"/>
      <c r="T28" s="654"/>
      <c r="U28" s="631"/>
      <c r="V28" s="630"/>
      <c r="W28" s="630"/>
      <c r="X28" s="630"/>
      <c r="Y28" s="655"/>
      <c r="Z28" s="653"/>
      <c r="AA28" s="655"/>
      <c r="AB28" s="655"/>
      <c r="AC28" s="655"/>
      <c r="AD28" s="645"/>
      <c r="AE28" s="630">
        <v>4</v>
      </c>
      <c r="AF28" s="630">
        <v>4</v>
      </c>
      <c r="AG28" s="630">
        <v>4</v>
      </c>
      <c r="AH28" s="630">
        <v>4</v>
      </c>
      <c r="AI28" s="630">
        <v>4</v>
      </c>
      <c r="AJ28" s="630">
        <v>4</v>
      </c>
      <c r="AK28" s="647"/>
      <c r="AL28" s="647"/>
      <c r="AM28" s="628"/>
      <c r="AN28" s="628"/>
      <c r="AO28" s="627"/>
      <c r="AP28" s="630"/>
      <c r="AQ28" s="630"/>
      <c r="AR28" s="630"/>
      <c r="AS28" s="630"/>
      <c r="AT28" s="630"/>
      <c r="AU28" s="650" t="s">
        <v>817</v>
      </c>
      <c r="AV28" s="650" t="s">
        <v>817</v>
      </c>
      <c r="AW28" s="646"/>
      <c r="AX28" s="653"/>
      <c r="AY28" s="630">
        <f t="shared" si="3"/>
        <v>24</v>
      </c>
      <c r="AZ28" s="630">
        <f t="shared" si="4"/>
        <v>33.599999999999994</v>
      </c>
    </row>
    <row r="29" spans="1:59">
      <c r="A29" s="676" t="s">
        <v>842</v>
      </c>
      <c r="B29" s="677"/>
      <c r="C29" s="630">
        <v>1</v>
      </c>
      <c r="D29" s="630">
        <v>1</v>
      </c>
      <c r="E29" s="630">
        <v>1</v>
      </c>
      <c r="F29" s="630">
        <v>1</v>
      </c>
      <c r="G29" s="630">
        <v>1</v>
      </c>
      <c r="H29" s="630">
        <v>1</v>
      </c>
      <c r="I29" s="630">
        <v>1</v>
      </c>
      <c r="J29" s="630">
        <v>1</v>
      </c>
      <c r="K29" s="647"/>
      <c r="L29" s="679">
        <v>1</v>
      </c>
      <c r="M29" s="655"/>
      <c r="N29" s="655"/>
      <c r="O29" s="655"/>
      <c r="P29" s="655"/>
      <c r="Q29" s="655"/>
      <c r="R29" s="630">
        <v>1</v>
      </c>
      <c r="S29" s="653"/>
      <c r="T29" s="654"/>
      <c r="U29" s="631">
        <v>1</v>
      </c>
      <c r="V29" s="630">
        <v>1</v>
      </c>
      <c r="W29" s="630">
        <v>1</v>
      </c>
      <c r="X29" s="630">
        <v>1</v>
      </c>
      <c r="Y29" s="655"/>
      <c r="Z29" s="653"/>
      <c r="AA29" s="655"/>
      <c r="AB29" s="655"/>
      <c r="AC29" s="655"/>
      <c r="AD29" s="645"/>
      <c r="AE29" s="630"/>
      <c r="AF29" s="630"/>
      <c r="AG29" s="630"/>
      <c r="AH29" s="630"/>
      <c r="AI29" s="630"/>
      <c r="AJ29" s="630"/>
      <c r="AK29" s="647"/>
      <c r="AL29" s="647"/>
      <c r="AM29" s="628"/>
      <c r="AN29" s="628"/>
      <c r="AO29" s="627"/>
      <c r="AP29" s="630"/>
      <c r="AQ29" s="630"/>
      <c r="AR29" s="630"/>
      <c r="AS29" s="630"/>
      <c r="AT29" s="630"/>
      <c r="AU29" s="650"/>
      <c r="AV29" s="650"/>
      <c r="AW29" s="646"/>
      <c r="AX29" s="653"/>
      <c r="AY29" s="630">
        <f t="shared" si="3"/>
        <v>14</v>
      </c>
      <c r="AZ29" s="630">
        <f t="shared" si="4"/>
        <v>19.599999999999998</v>
      </c>
    </row>
    <row r="30" spans="1:59">
      <c r="A30" s="676" t="s">
        <v>843</v>
      </c>
      <c r="B30" s="677"/>
      <c r="C30" s="630">
        <v>1</v>
      </c>
      <c r="D30" s="630">
        <v>1</v>
      </c>
      <c r="E30" s="630">
        <v>1</v>
      </c>
      <c r="F30" s="630">
        <v>1</v>
      </c>
      <c r="G30" s="630">
        <v>1</v>
      </c>
      <c r="H30" s="630">
        <v>1</v>
      </c>
      <c r="I30" s="630">
        <v>1</v>
      </c>
      <c r="J30" s="630">
        <v>1</v>
      </c>
      <c r="K30" s="647"/>
      <c r="L30" s="679">
        <v>1</v>
      </c>
      <c r="M30" s="655"/>
      <c r="N30" s="655"/>
      <c r="O30" s="655"/>
      <c r="P30" s="655"/>
      <c r="Q30" s="655"/>
      <c r="R30" s="630">
        <v>1</v>
      </c>
      <c r="S30" s="653"/>
      <c r="T30" s="654"/>
      <c r="U30" s="631">
        <v>1</v>
      </c>
      <c r="V30" s="630">
        <v>1</v>
      </c>
      <c r="W30" s="630">
        <v>1</v>
      </c>
      <c r="X30" s="630">
        <v>1</v>
      </c>
      <c r="Y30" s="655"/>
      <c r="Z30" s="653"/>
      <c r="AA30" s="655"/>
      <c r="AB30" s="655"/>
      <c r="AC30" s="655"/>
      <c r="AD30" s="645"/>
      <c r="AE30" s="630">
        <v>1</v>
      </c>
      <c r="AF30" s="630">
        <v>1</v>
      </c>
      <c r="AG30" s="630">
        <v>1</v>
      </c>
      <c r="AH30" s="630">
        <v>1</v>
      </c>
      <c r="AI30" s="630">
        <v>1</v>
      </c>
      <c r="AJ30" s="630">
        <v>1</v>
      </c>
      <c r="AK30" s="647"/>
      <c r="AL30" s="647"/>
      <c r="AM30" s="628">
        <v>1</v>
      </c>
      <c r="AN30" s="628">
        <v>1</v>
      </c>
      <c r="AO30" s="627">
        <v>1</v>
      </c>
      <c r="AP30" s="630">
        <v>1</v>
      </c>
      <c r="AQ30" s="630">
        <v>1</v>
      </c>
      <c r="AR30" s="630">
        <v>1</v>
      </c>
      <c r="AS30" s="630">
        <v>1</v>
      </c>
      <c r="AT30" s="630">
        <v>1</v>
      </c>
      <c r="AU30" s="650"/>
      <c r="AV30" s="650"/>
      <c r="AW30" s="646"/>
      <c r="AX30" s="653"/>
      <c r="AY30" s="630">
        <f>SUM(C30:AX30)</f>
        <v>28</v>
      </c>
      <c r="AZ30" s="630">
        <f t="shared" si="4"/>
        <v>39.199999999999996</v>
      </c>
    </row>
    <row r="31" spans="1:59">
      <c r="A31" s="680" t="s">
        <v>821</v>
      </c>
      <c r="B31" s="674"/>
      <c r="C31" s="627"/>
      <c r="D31" s="627"/>
      <c r="E31" s="627"/>
      <c r="F31" s="627"/>
      <c r="G31" s="627"/>
      <c r="H31" s="627"/>
      <c r="I31" s="627"/>
      <c r="J31" s="627"/>
      <c r="K31" s="647"/>
      <c r="L31" s="627"/>
      <c r="M31" s="644"/>
      <c r="N31" s="644"/>
      <c r="O31" s="644"/>
      <c r="P31" s="644"/>
      <c r="Q31" s="644"/>
      <c r="R31" s="627"/>
      <c r="S31" s="646"/>
      <c r="T31" s="647"/>
      <c r="U31" s="628"/>
      <c r="V31" s="627"/>
      <c r="W31" s="627"/>
      <c r="X31" s="627"/>
      <c r="Y31" s="644"/>
      <c r="Z31" s="646"/>
      <c r="AA31" s="644"/>
      <c r="AB31" s="644"/>
      <c r="AC31" s="644"/>
      <c r="AD31" s="645"/>
      <c r="AE31" s="627"/>
      <c r="AF31" s="627"/>
      <c r="AG31" s="627"/>
      <c r="AH31" s="627"/>
      <c r="AI31" s="627"/>
      <c r="AJ31" s="627"/>
      <c r="AK31" s="647"/>
      <c r="AL31" s="647"/>
      <c r="AM31" s="628"/>
      <c r="AN31" s="628"/>
      <c r="AO31" s="627"/>
      <c r="AP31" s="627"/>
      <c r="AQ31" s="627"/>
      <c r="AR31" s="627"/>
      <c r="AS31" s="627"/>
      <c r="AT31" s="627"/>
      <c r="AU31" s="658" t="s">
        <v>817</v>
      </c>
      <c r="AV31" s="658" t="s">
        <v>817</v>
      </c>
      <c r="AW31" s="646"/>
      <c r="AX31" s="646"/>
      <c r="AY31" s="627">
        <f t="shared" si="3"/>
        <v>0</v>
      </c>
      <c r="AZ31" s="627">
        <f t="shared" si="4"/>
        <v>0</v>
      </c>
    </row>
    <row r="32" spans="1:59">
      <c r="A32" s="681" t="s">
        <v>844</v>
      </c>
      <c r="B32" s="677">
        <v>1</v>
      </c>
      <c r="C32" s="630">
        <v>1</v>
      </c>
      <c r="D32" s="630">
        <v>1</v>
      </c>
      <c r="E32" s="630">
        <v>1</v>
      </c>
      <c r="F32" s="630">
        <v>1</v>
      </c>
      <c r="G32" s="630">
        <v>1</v>
      </c>
      <c r="H32" s="630">
        <v>1</v>
      </c>
      <c r="I32" s="630">
        <v>1</v>
      </c>
      <c r="J32" s="630">
        <v>1</v>
      </c>
      <c r="K32" s="654"/>
      <c r="L32" s="630">
        <v>1</v>
      </c>
      <c r="M32" s="655">
        <v>1</v>
      </c>
      <c r="N32" s="655">
        <v>1</v>
      </c>
      <c r="O32" s="655">
        <v>1</v>
      </c>
      <c r="P32" s="655">
        <v>1</v>
      </c>
      <c r="Q32" s="655">
        <v>1</v>
      </c>
      <c r="R32" s="630">
        <v>1</v>
      </c>
      <c r="S32" s="653"/>
      <c r="T32" s="654"/>
      <c r="U32" s="631">
        <v>1</v>
      </c>
      <c r="V32" s="630">
        <v>1</v>
      </c>
      <c r="W32" s="630">
        <v>1</v>
      </c>
      <c r="X32" s="630">
        <v>1</v>
      </c>
      <c r="Y32" s="655">
        <v>1</v>
      </c>
      <c r="Z32" s="653"/>
      <c r="AA32" s="655">
        <v>1</v>
      </c>
      <c r="AB32" s="655">
        <v>1</v>
      </c>
      <c r="AC32" s="655">
        <v>1</v>
      </c>
      <c r="AD32" s="659">
        <v>1</v>
      </c>
      <c r="AE32" s="631">
        <v>1</v>
      </c>
      <c r="AF32" s="630">
        <v>1</v>
      </c>
      <c r="AG32" s="630">
        <v>1</v>
      </c>
      <c r="AH32" s="630">
        <v>1</v>
      </c>
      <c r="AI32" s="630">
        <v>1</v>
      </c>
      <c r="AJ32" s="630">
        <v>1</v>
      </c>
      <c r="AK32" s="654"/>
      <c r="AL32" s="654"/>
      <c r="AM32" s="631">
        <v>1</v>
      </c>
      <c r="AN32" s="631">
        <v>1</v>
      </c>
      <c r="AO32" s="630">
        <v>1</v>
      </c>
      <c r="AP32" s="630">
        <v>1</v>
      </c>
      <c r="AQ32" s="631">
        <v>1</v>
      </c>
      <c r="AR32" s="630">
        <v>1</v>
      </c>
      <c r="AS32" s="630">
        <v>1</v>
      </c>
      <c r="AT32" s="630">
        <v>1</v>
      </c>
      <c r="AU32" s="650" t="s">
        <v>817</v>
      </c>
      <c r="AV32" s="650" t="s">
        <v>817</v>
      </c>
      <c r="AW32" s="646"/>
      <c r="AX32" s="653"/>
      <c r="AY32" s="630">
        <f t="shared" si="3"/>
        <v>38</v>
      </c>
      <c r="AZ32" s="630">
        <f>AY32</f>
        <v>38</v>
      </c>
    </row>
    <row r="33" spans="1:52" s="625" customFormat="1">
      <c r="A33" s="681" t="s">
        <v>823</v>
      </c>
      <c r="B33" s="677"/>
      <c r="C33" s="630">
        <v>1</v>
      </c>
      <c r="D33" s="630">
        <v>1</v>
      </c>
      <c r="E33" s="630">
        <v>1</v>
      </c>
      <c r="F33" s="630">
        <v>1</v>
      </c>
      <c r="G33" s="630">
        <v>1</v>
      </c>
      <c r="H33" s="630">
        <v>1</v>
      </c>
      <c r="I33" s="630">
        <v>1</v>
      </c>
      <c r="J33" s="630">
        <v>1</v>
      </c>
      <c r="K33" s="654"/>
      <c r="L33" s="630">
        <v>1</v>
      </c>
      <c r="M33" s="655">
        <v>1</v>
      </c>
      <c r="N33" s="655">
        <v>1</v>
      </c>
      <c r="O33" s="655">
        <v>1</v>
      </c>
      <c r="P33" s="655">
        <v>1</v>
      </c>
      <c r="Q33" s="655">
        <v>1</v>
      </c>
      <c r="R33" s="630">
        <v>1</v>
      </c>
      <c r="S33" s="653"/>
      <c r="T33" s="654"/>
      <c r="U33" s="631">
        <v>1</v>
      </c>
      <c r="V33" s="630">
        <v>1</v>
      </c>
      <c r="W33" s="630">
        <v>1</v>
      </c>
      <c r="X33" s="630">
        <v>1</v>
      </c>
      <c r="Y33" s="655">
        <v>1</v>
      </c>
      <c r="Z33" s="653"/>
      <c r="AA33" s="655">
        <v>1</v>
      </c>
      <c r="AB33" s="655">
        <v>1</v>
      </c>
      <c r="AC33" s="655">
        <v>1</v>
      </c>
      <c r="AD33" s="659">
        <v>1</v>
      </c>
      <c r="AE33" s="631">
        <v>1</v>
      </c>
      <c r="AF33" s="630">
        <v>1</v>
      </c>
      <c r="AG33" s="630">
        <v>1</v>
      </c>
      <c r="AH33" s="630">
        <v>1</v>
      </c>
      <c r="AI33" s="630">
        <v>1</v>
      </c>
      <c r="AJ33" s="630">
        <v>1</v>
      </c>
      <c r="AK33" s="654"/>
      <c r="AL33" s="654"/>
      <c r="AM33" s="631">
        <v>1</v>
      </c>
      <c r="AN33" s="631">
        <v>1</v>
      </c>
      <c r="AO33" s="630">
        <v>1</v>
      </c>
      <c r="AP33" s="630">
        <v>1</v>
      </c>
      <c r="AQ33" s="631">
        <v>1</v>
      </c>
      <c r="AR33" s="630">
        <v>1</v>
      </c>
      <c r="AS33" s="630">
        <v>1</v>
      </c>
      <c r="AT33" s="630">
        <v>1</v>
      </c>
      <c r="AU33" s="650" t="s">
        <v>817</v>
      </c>
      <c r="AV33" s="650" t="s">
        <v>817</v>
      </c>
      <c r="AW33" s="646"/>
      <c r="AX33" s="653"/>
      <c r="AY33" s="630">
        <f t="shared" si="3"/>
        <v>38</v>
      </c>
      <c r="AZ33" s="630">
        <f t="shared" si="4"/>
        <v>53.199999999999996</v>
      </c>
    </row>
    <row r="34" spans="1:52">
      <c r="A34" s="657" t="s">
        <v>845</v>
      </c>
      <c r="B34" s="677"/>
      <c r="C34" s="630">
        <v>1</v>
      </c>
      <c r="D34" s="630">
        <v>1</v>
      </c>
      <c r="E34" s="630">
        <v>1</v>
      </c>
      <c r="F34" s="630">
        <v>1</v>
      </c>
      <c r="G34" s="630">
        <v>1</v>
      </c>
      <c r="H34" s="630">
        <v>1</v>
      </c>
      <c r="I34" s="630">
        <v>1</v>
      </c>
      <c r="J34" s="630">
        <v>1</v>
      </c>
      <c r="K34" s="654"/>
      <c r="L34" s="630">
        <v>1</v>
      </c>
      <c r="M34" s="655">
        <v>1</v>
      </c>
      <c r="N34" s="655">
        <v>1</v>
      </c>
      <c r="O34" s="655">
        <v>1</v>
      </c>
      <c r="P34" s="655">
        <v>1</v>
      </c>
      <c r="Q34" s="655">
        <v>1</v>
      </c>
      <c r="R34" s="630">
        <v>1</v>
      </c>
      <c r="S34" s="653"/>
      <c r="T34" s="654"/>
      <c r="U34" s="631">
        <v>1</v>
      </c>
      <c r="V34" s="630">
        <v>1</v>
      </c>
      <c r="W34" s="630">
        <v>1</v>
      </c>
      <c r="X34" s="630">
        <v>1</v>
      </c>
      <c r="Y34" s="655">
        <v>1</v>
      </c>
      <c r="Z34" s="653"/>
      <c r="AA34" s="655">
        <v>1</v>
      </c>
      <c r="AB34" s="655">
        <v>1</v>
      </c>
      <c r="AC34" s="655">
        <v>1</v>
      </c>
      <c r="AD34" s="659">
        <v>1</v>
      </c>
      <c r="AE34" s="631">
        <v>1</v>
      </c>
      <c r="AF34" s="630">
        <v>1</v>
      </c>
      <c r="AG34" s="630">
        <v>1</v>
      </c>
      <c r="AH34" s="630">
        <v>1</v>
      </c>
      <c r="AI34" s="630">
        <v>1</v>
      </c>
      <c r="AJ34" s="630">
        <v>1</v>
      </c>
      <c r="AK34" s="654"/>
      <c r="AL34" s="654"/>
      <c r="AM34" s="631">
        <v>1</v>
      </c>
      <c r="AN34" s="631">
        <v>1</v>
      </c>
      <c r="AO34" s="630">
        <v>1</v>
      </c>
      <c r="AP34" s="630">
        <v>1</v>
      </c>
      <c r="AQ34" s="631">
        <v>1</v>
      </c>
      <c r="AR34" s="630">
        <v>1</v>
      </c>
      <c r="AS34" s="630">
        <v>1</v>
      </c>
      <c r="AT34" s="630">
        <v>1</v>
      </c>
      <c r="AU34" s="650" t="s">
        <v>817</v>
      </c>
      <c r="AV34" s="650" t="s">
        <v>817</v>
      </c>
      <c r="AW34" s="646"/>
      <c r="AX34" s="653"/>
      <c r="AY34" s="630">
        <f t="shared" si="3"/>
        <v>38</v>
      </c>
      <c r="AZ34" s="630">
        <f t="shared" si="4"/>
        <v>53.199999999999996</v>
      </c>
    </row>
    <row r="35" spans="1:52">
      <c r="A35" s="657" t="s">
        <v>846</v>
      </c>
      <c r="B35" s="677"/>
      <c r="C35" s="630">
        <v>2</v>
      </c>
      <c r="D35" s="630">
        <v>2</v>
      </c>
      <c r="E35" s="630">
        <v>2</v>
      </c>
      <c r="F35" s="630">
        <v>2</v>
      </c>
      <c r="G35" s="630">
        <v>2</v>
      </c>
      <c r="H35" s="630">
        <v>2</v>
      </c>
      <c r="I35" s="630">
        <v>2</v>
      </c>
      <c r="J35" s="630">
        <v>2</v>
      </c>
      <c r="K35" s="654"/>
      <c r="L35" s="630">
        <v>2</v>
      </c>
      <c r="M35" s="655">
        <v>2</v>
      </c>
      <c r="N35" s="655">
        <v>2</v>
      </c>
      <c r="O35" s="655">
        <v>2</v>
      </c>
      <c r="P35" s="655">
        <v>2</v>
      </c>
      <c r="Q35" s="655">
        <v>2</v>
      </c>
      <c r="R35" s="630">
        <v>2</v>
      </c>
      <c r="S35" s="653"/>
      <c r="T35" s="654"/>
      <c r="U35" s="631">
        <v>2</v>
      </c>
      <c r="V35" s="630">
        <v>2</v>
      </c>
      <c r="W35" s="630">
        <v>2</v>
      </c>
      <c r="X35" s="630">
        <v>2</v>
      </c>
      <c r="Y35" s="655">
        <v>2</v>
      </c>
      <c r="Z35" s="653"/>
      <c r="AA35" s="655">
        <v>2</v>
      </c>
      <c r="AB35" s="655">
        <v>2</v>
      </c>
      <c r="AC35" s="655">
        <v>2</v>
      </c>
      <c r="AD35" s="659">
        <v>2</v>
      </c>
      <c r="AE35" s="631">
        <v>2</v>
      </c>
      <c r="AF35" s="630">
        <v>2</v>
      </c>
      <c r="AG35" s="630">
        <v>2</v>
      </c>
      <c r="AH35" s="630">
        <v>2</v>
      </c>
      <c r="AI35" s="630">
        <v>2</v>
      </c>
      <c r="AJ35" s="630">
        <v>2</v>
      </c>
      <c r="AK35" s="654"/>
      <c r="AL35" s="654"/>
      <c r="AM35" s="631">
        <v>2</v>
      </c>
      <c r="AN35" s="631">
        <v>2</v>
      </c>
      <c r="AO35" s="630">
        <v>2</v>
      </c>
      <c r="AP35" s="630">
        <v>2</v>
      </c>
      <c r="AQ35" s="631">
        <v>2</v>
      </c>
      <c r="AR35" s="630">
        <v>2</v>
      </c>
      <c r="AS35" s="630">
        <v>2</v>
      </c>
      <c r="AT35" s="630">
        <v>2</v>
      </c>
      <c r="AU35" s="650" t="s">
        <v>817</v>
      </c>
      <c r="AV35" s="650" t="s">
        <v>817</v>
      </c>
      <c r="AW35" s="646"/>
      <c r="AX35" s="653"/>
      <c r="AY35" s="630">
        <f t="shared" si="3"/>
        <v>76</v>
      </c>
      <c r="AZ35" s="630">
        <f t="shared" si="4"/>
        <v>106.39999999999999</v>
      </c>
    </row>
    <row r="36" spans="1:52" s="625" customFormat="1">
      <c r="A36" s="651" t="s">
        <v>847</v>
      </c>
      <c r="B36" s="677"/>
      <c r="C36" s="630"/>
      <c r="D36" s="630"/>
      <c r="E36" s="630"/>
      <c r="F36" s="630"/>
      <c r="G36" s="630"/>
      <c r="H36" s="630"/>
      <c r="I36" s="630"/>
      <c r="J36" s="630"/>
      <c r="K36" s="647"/>
      <c r="L36" s="630"/>
      <c r="M36" s="655"/>
      <c r="N36" s="655"/>
      <c r="O36" s="655"/>
      <c r="P36" s="655"/>
      <c r="Q36" s="655"/>
      <c r="R36" s="630"/>
      <c r="S36" s="653"/>
      <c r="T36" s="647"/>
      <c r="U36" s="628"/>
      <c r="V36" s="630"/>
      <c r="W36" s="630"/>
      <c r="X36" s="627"/>
      <c r="Y36" s="655"/>
      <c r="Z36" s="653"/>
      <c r="AA36" s="655"/>
      <c r="AB36" s="655"/>
      <c r="AC36" s="655"/>
      <c r="AD36" s="645"/>
      <c r="AE36" s="630"/>
      <c r="AF36" s="630"/>
      <c r="AG36" s="630"/>
      <c r="AH36" s="630"/>
      <c r="AI36" s="630"/>
      <c r="AJ36" s="630"/>
      <c r="AK36" s="647"/>
      <c r="AL36" s="647"/>
      <c r="AM36" s="628"/>
      <c r="AN36" s="628"/>
      <c r="AO36" s="627"/>
      <c r="AP36" s="630"/>
      <c r="AQ36" s="630"/>
      <c r="AR36" s="630"/>
      <c r="AS36" s="630"/>
      <c r="AT36" s="630"/>
      <c r="AU36" s="650" t="s">
        <v>817</v>
      </c>
      <c r="AV36" s="650" t="s">
        <v>817</v>
      </c>
      <c r="AW36" s="646"/>
      <c r="AX36" s="653"/>
      <c r="AY36" s="630">
        <f t="shared" si="3"/>
        <v>0</v>
      </c>
      <c r="AZ36" s="630">
        <f t="shared" si="4"/>
        <v>0</v>
      </c>
    </row>
    <row r="37" spans="1:52">
      <c r="A37" s="630" t="s">
        <v>848</v>
      </c>
      <c r="B37" s="677">
        <v>24</v>
      </c>
      <c r="C37" s="630"/>
      <c r="D37" s="630"/>
      <c r="E37" s="630"/>
      <c r="F37" s="630"/>
      <c r="G37" s="630"/>
      <c r="H37" s="630"/>
      <c r="I37" s="630"/>
      <c r="J37" s="630"/>
      <c r="K37" s="647"/>
      <c r="L37" s="630"/>
      <c r="M37" s="655"/>
      <c r="N37" s="655"/>
      <c r="O37" s="655"/>
      <c r="P37" s="655"/>
      <c r="Q37" s="655"/>
      <c r="R37" s="630"/>
      <c r="S37" s="653"/>
      <c r="T37" s="647"/>
      <c r="U37" s="628"/>
      <c r="V37" s="630"/>
      <c r="W37" s="630"/>
      <c r="X37" s="627"/>
      <c r="Y37" s="655"/>
      <c r="Z37" s="653"/>
      <c r="AA37" s="655"/>
      <c r="AB37" s="655"/>
      <c r="AC37" s="655"/>
      <c r="AD37" s="645"/>
      <c r="AE37" s="630"/>
      <c r="AF37" s="630"/>
      <c r="AG37" s="630"/>
      <c r="AH37" s="630"/>
      <c r="AI37" s="630"/>
      <c r="AJ37" s="630"/>
      <c r="AK37" s="647"/>
      <c r="AL37" s="647"/>
      <c r="AM37" s="628"/>
      <c r="AN37" s="628"/>
      <c r="AO37" s="627"/>
      <c r="AP37" s="630"/>
      <c r="AQ37" s="630"/>
      <c r="AR37" s="630"/>
      <c r="AS37" s="630"/>
      <c r="AT37" s="630"/>
      <c r="AU37" s="650" t="s">
        <v>817</v>
      </c>
      <c r="AV37" s="650" t="s">
        <v>817</v>
      </c>
      <c r="AW37" s="646"/>
      <c r="AX37" s="653"/>
      <c r="AY37" s="630">
        <v>24</v>
      </c>
      <c r="AZ37" s="630">
        <f t="shared" si="4"/>
        <v>33.599999999999994</v>
      </c>
    </row>
    <row r="38" spans="1:52">
      <c r="A38" s="630"/>
      <c r="B38" s="677"/>
      <c r="C38" s="630"/>
      <c r="D38" s="630"/>
      <c r="E38" s="630"/>
      <c r="F38" s="630"/>
      <c r="G38" s="630"/>
      <c r="H38" s="630"/>
      <c r="I38" s="630"/>
      <c r="J38" s="630"/>
      <c r="K38" s="647"/>
      <c r="L38" s="630"/>
      <c r="M38" s="655"/>
      <c r="N38" s="655"/>
      <c r="O38" s="655"/>
      <c r="P38" s="655"/>
      <c r="Q38" s="655"/>
      <c r="R38" s="630"/>
      <c r="S38" s="653"/>
      <c r="T38" s="647"/>
      <c r="U38" s="628"/>
      <c r="V38" s="630"/>
      <c r="W38" s="630"/>
      <c r="X38" s="627"/>
      <c r="Y38" s="655"/>
      <c r="Z38" s="653"/>
      <c r="AA38" s="655"/>
      <c r="AB38" s="655"/>
      <c r="AC38" s="655"/>
      <c r="AD38" s="645"/>
      <c r="AE38" s="630"/>
      <c r="AF38" s="630"/>
      <c r="AG38" s="630"/>
      <c r="AH38" s="630"/>
      <c r="AI38" s="630"/>
      <c r="AJ38" s="630"/>
      <c r="AK38" s="647"/>
      <c r="AL38" s="647"/>
      <c r="AM38" s="628"/>
      <c r="AN38" s="628"/>
      <c r="AO38" s="627"/>
      <c r="AP38" s="630"/>
      <c r="AQ38" s="630"/>
      <c r="AR38" s="630"/>
      <c r="AS38" s="630"/>
      <c r="AT38" s="630"/>
      <c r="AU38" s="650" t="s">
        <v>817</v>
      </c>
      <c r="AV38" s="650" t="s">
        <v>817</v>
      </c>
      <c r="AW38" s="646"/>
      <c r="AX38" s="653"/>
      <c r="AY38" s="630">
        <f t="shared" si="3"/>
        <v>0</v>
      </c>
      <c r="AZ38" s="630">
        <f t="shared" si="4"/>
        <v>0</v>
      </c>
    </row>
    <row r="39" spans="1:52">
      <c r="A39" s="630"/>
      <c r="B39" s="677"/>
      <c r="C39" s="630"/>
      <c r="D39" s="630"/>
      <c r="E39" s="630"/>
      <c r="F39" s="630"/>
      <c r="G39" s="630"/>
      <c r="H39" s="630"/>
      <c r="I39" s="630"/>
      <c r="J39" s="630"/>
      <c r="K39" s="647"/>
      <c r="L39" s="630"/>
      <c r="M39" s="655"/>
      <c r="N39" s="655"/>
      <c r="O39" s="655"/>
      <c r="P39" s="655"/>
      <c r="Q39" s="655"/>
      <c r="R39" s="630"/>
      <c r="S39" s="653"/>
      <c r="T39" s="647"/>
      <c r="U39" s="628"/>
      <c r="V39" s="630"/>
      <c r="W39" s="630"/>
      <c r="X39" s="627"/>
      <c r="Y39" s="655"/>
      <c r="Z39" s="653"/>
      <c r="AA39" s="655"/>
      <c r="AB39" s="655"/>
      <c r="AC39" s="655"/>
      <c r="AD39" s="645"/>
      <c r="AE39" s="630"/>
      <c r="AF39" s="630"/>
      <c r="AG39" s="630"/>
      <c r="AH39" s="630"/>
      <c r="AI39" s="630"/>
      <c r="AJ39" s="630"/>
      <c r="AK39" s="647"/>
      <c r="AL39" s="647"/>
      <c r="AM39" s="628"/>
      <c r="AN39" s="628"/>
      <c r="AO39" s="627"/>
      <c r="AP39" s="630"/>
      <c r="AQ39" s="630"/>
      <c r="AR39" s="630"/>
      <c r="AS39" s="630"/>
      <c r="AT39" s="630"/>
      <c r="AU39" s="650" t="s">
        <v>817</v>
      </c>
      <c r="AV39" s="650" t="s">
        <v>817</v>
      </c>
      <c r="AW39" s="646"/>
      <c r="AX39" s="653"/>
      <c r="AY39" s="630">
        <f t="shared" si="3"/>
        <v>0</v>
      </c>
      <c r="AZ39" s="630">
        <f t="shared" si="4"/>
        <v>0</v>
      </c>
    </row>
    <row r="40" spans="1:52">
      <c r="A40" s="630"/>
      <c r="B40" s="677"/>
      <c r="C40" s="630"/>
      <c r="D40" s="630"/>
      <c r="E40" s="630"/>
      <c r="F40" s="630"/>
      <c r="G40" s="630"/>
      <c r="H40" s="630"/>
      <c r="I40" s="630"/>
      <c r="J40" s="630"/>
      <c r="K40" s="647"/>
      <c r="L40" s="630"/>
      <c r="M40" s="655"/>
      <c r="N40" s="655"/>
      <c r="O40" s="655"/>
      <c r="P40" s="655"/>
      <c r="Q40" s="655"/>
      <c r="R40" s="630"/>
      <c r="S40" s="653"/>
      <c r="T40" s="647"/>
      <c r="U40" s="628"/>
      <c r="V40" s="630"/>
      <c r="W40" s="630"/>
      <c r="X40" s="627"/>
      <c r="Y40" s="655"/>
      <c r="Z40" s="653"/>
      <c r="AA40" s="655"/>
      <c r="AB40" s="655"/>
      <c r="AC40" s="655"/>
      <c r="AD40" s="645"/>
      <c r="AE40" s="630"/>
      <c r="AF40" s="630"/>
      <c r="AG40" s="630"/>
      <c r="AH40" s="630"/>
      <c r="AI40" s="630"/>
      <c r="AJ40" s="630"/>
      <c r="AK40" s="647"/>
      <c r="AL40" s="647"/>
      <c r="AM40" s="628"/>
      <c r="AN40" s="628"/>
      <c r="AO40" s="627"/>
      <c r="AP40" s="630"/>
      <c r="AQ40" s="630"/>
      <c r="AR40" s="630"/>
      <c r="AS40" s="630"/>
      <c r="AT40" s="630"/>
      <c r="AU40" s="650" t="s">
        <v>817</v>
      </c>
      <c r="AV40" s="650" t="s">
        <v>817</v>
      </c>
      <c r="AW40" s="646"/>
      <c r="AX40" s="653"/>
      <c r="AY40" s="630">
        <f t="shared" si="3"/>
        <v>0</v>
      </c>
      <c r="AZ40" s="630">
        <f t="shared" si="4"/>
        <v>0</v>
      </c>
    </row>
    <row r="41" spans="1:52">
      <c r="A41" s="630"/>
      <c r="B41" s="677"/>
      <c r="C41" s="630"/>
      <c r="D41" s="630"/>
      <c r="E41" s="630"/>
      <c r="F41" s="630"/>
      <c r="G41" s="630"/>
      <c r="H41" s="630"/>
      <c r="I41" s="630"/>
      <c r="J41" s="630"/>
      <c r="K41" s="647"/>
      <c r="L41" s="630"/>
      <c r="M41" s="655"/>
      <c r="N41" s="655"/>
      <c r="O41" s="655"/>
      <c r="P41" s="655"/>
      <c r="Q41" s="655"/>
      <c r="R41" s="630"/>
      <c r="S41" s="653"/>
      <c r="T41" s="647"/>
      <c r="U41" s="628"/>
      <c r="V41" s="630"/>
      <c r="W41" s="630"/>
      <c r="X41" s="627"/>
      <c r="Y41" s="655"/>
      <c r="Z41" s="653"/>
      <c r="AA41" s="655"/>
      <c r="AB41" s="655"/>
      <c r="AC41" s="655"/>
      <c r="AD41" s="645"/>
      <c r="AE41" s="630"/>
      <c r="AF41" s="630"/>
      <c r="AG41" s="630"/>
      <c r="AH41" s="630"/>
      <c r="AI41" s="630"/>
      <c r="AJ41" s="630"/>
      <c r="AK41" s="647"/>
      <c r="AL41" s="647"/>
      <c r="AM41" s="628"/>
      <c r="AN41" s="628"/>
      <c r="AO41" s="627"/>
      <c r="AP41" s="630"/>
      <c r="AQ41" s="630"/>
      <c r="AR41" s="630"/>
      <c r="AS41" s="630"/>
      <c r="AT41" s="630"/>
      <c r="AU41" s="650" t="s">
        <v>817</v>
      </c>
      <c r="AV41" s="650" t="s">
        <v>817</v>
      </c>
      <c r="AW41" s="646"/>
      <c r="AX41" s="653"/>
      <c r="AY41" s="630">
        <f t="shared" si="3"/>
        <v>0</v>
      </c>
      <c r="AZ41" s="630">
        <f t="shared" si="4"/>
        <v>0</v>
      </c>
    </row>
    <row r="42" spans="1:52">
      <c r="A42" s="651" t="s">
        <v>825</v>
      </c>
      <c r="B42" s="677"/>
      <c r="C42" s="630"/>
      <c r="D42" s="630"/>
      <c r="E42" s="630"/>
      <c r="F42" s="630"/>
      <c r="G42" s="630"/>
      <c r="H42" s="630"/>
      <c r="I42" s="630"/>
      <c r="J42" s="630"/>
      <c r="K42" s="647"/>
      <c r="L42" s="630"/>
      <c r="M42" s="655"/>
      <c r="N42" s="655"/>
      <c r="O42" s="655"/>
      <c r="P42" s="655"/>
      <c r="Q42" s="655"/>
      <c r="R42" s="630"/>
      <c r="S42" s="653"/>
      <c r="T42" s="647"/>
      <c r="U42" s="628"/>
      <c r="V42" s="630"/>
      <c r="W42" s="630"/>
      <c r="X42" s="627"/>
      <c r="Y42" s="655"/>
      <c r="Z42" s="653"/>
      <c r="AA42" s="655"/>
      <c r="AB42" s="655"/>
      <c r="AC42" s="655"/>
      <c r="AD42" s="645"/>
      <c r="AE42" s="630"/>
      <c r="AF42" s="630"/>
      <c r="AG42" s="630"/>
      <c r="AH42" s="630"/>
      <c r="AI42" s="630"/>
      <c r="AJ42" s="630"/>
      <c r="AK42" s="647"/>
      <c r="AL42" s="647"/>
      <c r="AM42" s="628"/>
      <c r="AN42" s="628"/>
      <c r="AO42" s="627"/>
      <c r="AP42" s="630"/>
      <c r="AQ42" s="630"/>
      <c r="AR42" s="630"/>
      <c r="AS42" s="630"/>
      <c r="AT42" s="630"/>
      <c r="AU42" s="650" t="s">
        <v>817</v>
      </c>
      <c r="AV42" s="650" t="s">
        <v>817</v>
      </c>
      <c r="AW42" s="646"/>
      <c r="AX42" s="653"/>
      <c r="AY42" s="630">
        <f t="shared" si="3"/>
        <v>0</v>
      </c>
      <c r="AZ42" s="630">
        <f t="shared" si="4"/>
        <v>0</v>
      </c>
    </row>
    <row r="43" spans="1:52" ht="18.75" customHeight="1">
      <c r="A43" s="1" t="s">
        <v>826</v>
      </c>
      <c r="B43" s="677"/>
      <c r="C43" s="630"/>
      <c r="D43" s="630"/>
      <c r="E43" s="630"/>
      <c r="F43" s="630"/>
      <c r="G43" s="630"/>
      <c r="H43" s="630"/>
      <c r="I43" s="630"/>
      <c r="J43" s="630"/>
      <c r="K43" s="647"/>
      <c r="L43" s="630"/>
      <c r="M43" s="655"/>
      <c r="N43" s="655"/>
      <c r="O43" s="655"/>
      <c r="P43" s="655"/>
      <c r="Q43" s="655"/>
      <c r="R43" s="630"/>
      <c r="S43" s="653"/>
      <c r="T43" s="647"/>
      <c r="U43" s="628"/>
      <c r="V43" s="630"/>
      <c r="W43" s="630"/>
      <c r="X43" s="627"/>
      <c r="Y43" s="655"/>
      <c r="Z43" s="653"/>
      <c r="AA43" s="655"/>
      <c r="AB43" s="655"/>
      <c r="AC43" s="655"/>
      <c r="AD43" s="645"/>
      <c r="AE43" s="630"/>
      <c r="AF43" s="630"/>
      <c r="AG43" s="630"/>
      <c r="AH43" s="630"/>
      <c r="AI43" s="630"/>
      <c r="AJ43" s="630"/>
      <c r="AK43" s="647"/>
      <c r="AL43" s="647"/>
      <c r="AM43" s="628"/>
      <c r="AN43" s="628"/>
      <c r="AO43" s="627"/>
      <c r="AP43" s="630"/>
      <c r="AQ43" s="630"/>
      <c r="AR43" s="630"/>
      <c r="AS43" s="630"/>
      <c r="AT43" s="630"/>
      <c r="AU43" s="650" t="s">
        <v>817</v>
      </c>
      <c r="AV43" s="650" t="s">
        <v>817</v>
      </c>
      <c r="AW43" s="646"/>
      <c r="AX43" s="653"/>
      <c r="AY43" s="630"/>
      <c r="AZ43" s="630"/>
    </row>
    <row r="44" spans="1:52">
      <c r="A44" s="1" t="s">
        <v>827</v>
      </c>
      <c r="B44" s="677"/>
      <c r="C44" s="630"/>
      <c r="D44" s="630"/>
      <c r="E44" s="630"/>
      <c r="F44" s="630"/>
      <c r="G44" s="630"/>
      <c r="H44" s="630"/>
      <c r="I44" s="630"/>
      <c r="J44" s="630"/>
      <c r="K44" s="647"/>
      <c r="L44" s="630"/>
      <c r="M44" s="655"/>
      <c r="N44" s="655"/>
      <c r="O44" s="655"/>
      <c r="P44" s="655"/>
      <c r="Q44" s="655"/>
      <c r="R44" s="630"/>
      <c r="S44" s="653"/>
      <c r="T44" s="647"/>
      <c r="U44" s="628"/>
      <c r="V44" s="630"/>
      <c r="W44" s="630"/>
      <c r="X44" s="627"/>
      <c r="Y44" s="655"/>
      <c r="Z44" s="653"/>
      <c r="AA44" s="655"/>
      <c r="AB44" s="655"/>
      <c r="AC44" s="655"/>
      <c r="AD44" s="645"/>
      <c r="AE44" s="630"/>
      <c r="AF44" s="630"/>
      <c r="AG44" s="630"/>
      <c r="AH44" s="630"/>
      <c r="AI44" s="630"/>
      <c r="AJ44" s="630"/>
      <c r="AK44" s="647"/>
      <c r="AL44" s="647"/>
      <c r="AM44" s="628"/>
      <c r="AN44" s="628"/>
      <c r="AO44" s="627"/>
      <c r="AP44" s="630"/>
      <c r="AQ44" s="630"/>
      <c r="AR44" s="630"/>
      <c r="AS44" s="630"/>
      <c r="AT44" s="630"/>
      <c r="AU44" s="650" t="s">
        <v>817</v>
      </c>
      <c r="AV44" s="650" t="s">
        <v>817</v>
      </c>
      <c r="AW44" s="646"/>
      <c r="AX44" s="653"/>
      <c r="AY44" s="630"/>
      <c r="AZ44" s="630"/>
    </row>
    <row r="45" spans="1:52">
      <c r="A45" s="1" t="s">
        <v>828</v>
      </c>
      <c r="B45" s="677"/>
      <c r="C45" s="630"/>
      <c r="D45" s="630"/>
      <c r="E45" s="630"/>
      <c r="F45" s="630"/>
      <c r="G45" s="630"/>
      <c r="H45" s="630"/>
      <c r="I45" s="630"/>
      <c r="J45" s="630"/>
      <c r="K45" s="647"/>
      <c r="L45" s="630"/>
      <c r="M45" s="655"/>
      <c r="N45" s="655"/>
      <c r="O45" s="655"/>
      <c r="P45" s="655"/>
      <c r="Q45" s="655"/>
      <c r="R45" s="630"/>
      <c r="S45" s="653"/>
      <c r="T45" s="647"/>
      <c r="U45" s="628"/>
      <c r="V45" s="630"/>
      <c r="W45" s="630"/>
      <c r="X45" s="627"/>
      <c r="Y45" s="655"/>
      <c r="Z45" s="653"/>
      <c r="AA45" s="655"/>
      <c r="AB45" s="655"/>
      <c r="AC45" s="655"/>
      <c r="AD45" s="645"/>
      <c r="AE45" s="630"/>
      <c r="AF45" s="630"/>
      <c r="AG45" s="630"/>
      <c r="AH45" s="630"/>
      <c r="AI45" s="630"/>
      <c r="AJ45" s="630"/>
      <c r="AK45" s="647"/>
      <c r="AL45" s="647"/>
      <c r="AM45" s="628"/>
      <c r="AN45" s="628"/>
      <c r="AO45" s="627"/>
      <c r="AP45" s="630"/>
      <c r="AQ45" s="630"/>
      <c r="AR45" s="630"/>
      <c r="AS45" s="630"/>
      <c r="AT45" s="630"/>
      <c r="AU45" s="650"/>
      <c r="AV45" s="650"/>
      <c r="AW45" s="646"/>
      <c r="AX45" s="653"/>
      <c r="AY45" s="1"/>
      <c r="AZ45" s="1"/>
    </row>
    <row r="46" spans="1:52">
      <c r="A46" s="1"/>
      <c r="B46" s="677"/>
      <c r="C46" s="630"/>
      <c r="D46" s="630"/>
      <c r="E46" s="630"/>
      <c r="F46" s="630"/>
      <c r="G46" s="630"/>
      <c r="H46" s="630"/>
      <c r="I46" s="630"/>
      <c r="J46" s="630"/>
      <c r="K46" s="647"/>
      <c r="L46" s="630"/>
      <c r="M46" s="655"/>
      <c r="N46" s="655"/>
      <c r="O46" s="655"/>
      <c r="P46" s="655"/>
      <c r="Q46" s="655"/>
      <c r="R46" s="630"/>
      <c r="S46" s="653"/>
      <c r="T46" s="647"/>
      <c r="U46" s="628"/>
      <c r="V46" s="630"/>
      <c r="W46" s="630"/>
      <c r="X46" s="627"/>
      <c r="Y46" s="655"/>
      <c r="Z46" s="653"/>
      <c r="AA46" s="655"/>
      <c r="AB46" s="655"/>
      <c r="AC46" s="655"/>
      <c r="AD46" s="645"/>
      <c r="AE46" s="630"/>
      <c r="AF46" s="630"/>
      <c r="AG46" s="630"/>
      <c r="AH46" s="630"/>
      <c r="AI46" s="630"/>
      <c r="AJ46" s="630"/>
      <c r="AK46" s="647"/>
      <c r="AL46" s="647"/>
      <c r="AM46" s="628"/>
      <c r="AN46" s="628"/>
      <c r="AO46" s="627"/>
      <c r="AP46" s="630"/>
      <c r="AQ46" s="630"/>
      <c r="AR46" s="630"/>
      <c r="AS46" s="630"/>
      <c r="AT46" s="630"/>
      <c r="AU46" s="650"/>
      <c r="AV46" s="650"/>
      <c r="AW46" s="646"/>
      <c r="AX46" s="653"/>
      <c r="AY46" s="1"/>
      <c r="AZ46" s="1"/>
    </row>
    <row r="47" spans="1:52">
      <c r="A47" s="625" t="s">
        <v>0</v>
      </c>
      <c r="B47" s="630">
        <f t="shared" ref="B47:J47" si="5">SUM(B13:B44)</f>
        <v>25</v>
      </c>
      <c r="C47" s="630">
        <f t="shared" si="5"/>
        <v>24</v>
      </c>
      <c r="D47" s="630">
        <f t="shared" si="5"/>
        <v>24</v>
      </c>
      <c r="E47" s="630">
        <f t="shared" si="5"/>
        <v>24</v>
      </c>
      <c r="F47" s="630">
        <f t="shared" si="5"/>
        <v>24</v>
      </c>
      <c r="G47" s="630">
        <f t="shared" si="5"/>
        <v>23</v>
      </c>
      <c r="H47" s="630">
        <f t="shared" si="5"/>
        <v>23</v>
      </c>
      <c r="I47" s="630">
        <f t="shared" si="5"/>
        <v>23</v>
      </c>
      <c r="J47" s="630">
        <f t="shared" si="5"/>
        <v>23</v>
      </c>
      <c r="K47" s="630"/>
      <c r="L47" s="630">
        <f>SUM(L12:L44)</f>
        <v>23</v>
      </c>
      <c r="M47" s="630">
        <f t="shared" ref="M47:Y47" si="6">SUM(M13:M44)</f>
        <v>5</v>
      </c>
      <c r="N47" s="630">
        <f t="shared" si="6"/>
        <v>5</v>
      </c>
      <c r="O47" s="630">
        <f t="shared" si="6"/>
        <v>5</v>
      </c>
      <c r="P47" s="630">
        <f t="shared" si="6"/>
        <v>5</v>
      </c>
      <c r="Q47" s="630">
        <f t="shared" si="6"/>
        <v>5</v>
      </c>
      <c r="R47" s="630">
        <f t="shared" si="6"/>
        <v>21</v>
      </c>
      <c r="S47" s="630"/>
      <c r="T47" s="630"/>
      <c r="U47" s="630">
        <f t="shared" si="6"/>
        <v>21</v>
      </c>
      <c r="V47" s="630">
        <f t="shared" si="6"/>
        <v>21</v>
      </c>
      <c r="W47" s="630">
        <f t="shared" si="6"/>
        <v>21</v>
      </c>
      <c r="X47" s="630">
        <f t="shared" si="6"/>
        <v>21</v>
      </c>
      <c r="Y47" s="630">
        <f t="shared" si="6"/>
        <v>5</v>
      </c>
      <c r="Z47" s="630"/>
      <c r="AA47" s="630">
        <f t="shared" ref="AA47:AJ47" si="7">SUM(AA13:AA44)</f>
        <v>5</v>
      </c>
      <c r="AB47" s="630">
        <f t="shared" si="7"/>
        <v>5</v>
      </c>
      <c r="AC47" s="630">
        <f t="shared" si="7"/>
        <v>5</v>
      </c>
      <c r="AD47" s="630">
        <f t="shared" si="7"/>
        <v>5</v>
      </c>
      <c r="AE47" s="630">
        <f t="shared" si="7"/>
        <v>26</v>
      </c>
      <c r="AF47" s="630">
        <f t="shared" si="7"/>
        <v>26</v>
      </c>
      <c r="AG47" s="630">
        <f t="shared" si="7"/>
        <v>26</v>
      </c>
      <c r="AH47" s="630">
        <f t="shared" si="7"/>
        <v>26</v>
      </c>
      <c r="AI47" s="630">
        <f t="shared" si="7"/>
        <v>26</v>
      </c>
      <c r="AJ47" s="630">
        <f t="shared" si="7"/>
        <v>26</v>
      </c>
      <c r="AK47" s="630"/>
      <c r="AL47" s="630"/>
      <c r="AM47" s="630">
        <f t="shared" ref="AM47:AT47" si="8">SUM(AM13:AM44)</f>
        <v>24</v>
      </c>
      <c r="AN47" s="630">
        <f t="shared" si="8"/>
        <v>24</v>
      </c>
      <c r="AO47" s="630">
        <f t="shared" si="8"/>
        <v>24</v>
      </c>
      <c r="AP47" s="630">
        <f t="shared" si="8"/>
        <v>24</v>
      </c>
      <c r="AQ47" s="630">
        <f t="shared" si="8"/>
        <v>23</v>
      </c>
      <c r="AR47" s="630">
        <f t="shared" si="8"/>
        <v>23</v>
      </c>
      <c r="AS47" s="630">
        <f t="shared" si="8"/>
        <v>23</v>
      </c>
      <c r="AT47" s="630">
        <f t="shared" si="8"/>
        <v>23</v>
      </c>
      <c r="AU47" s="630"/>
      <c r="AV47" s="630"/>
      <c r="AW47" s="630"/>
      <c r="AX47" s="630"/>
      <c r="AY47" s="1"/>
      <c r="AZ47" s="1"/>
    </row>
    <row r="48" spans="1:52" ht="12" customHeight="1">
      <c r="A48" s="1"/>
      <c r="B48" s="1"/>
      <c r="C48" s="1"/>
      <c r="D48" s="1"/>
      <c r="E48" s="1"/>
      <c r="F48" s="1"/>
      <c r="G48" s="1"/>
      <c r="H48" s="1"/>
      <c r="I48" s="1"/>
      <c r="J48" s="1"/>
      <c r="K48" s="2"/>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c r="B49" s="625"/>
      <c r="C49" s="625"/>
      <c r="D49" s="625"/>
      <c r="E49" s="625"/>
      <c r="F49" s="625"/>
      <c r="G49" s="626"/>
      <c r="H49" s="625"/>
      <c r="I49" s="625"/>
      <c r="J49" s="625"/>
      <c r="K49" s="625"/>
      <c r="L49" s="625"/>
      <c r="M49" s="625"/>
      <c r="N49" s="625"/>
      <c r="O49" s="625"/>
      <c r="P49" s="625"/>
      <c r="Q49" s="625"/>
      <c r="R49" s="625"/>
      <c r="S49" s="625"/>
      <c r="T49" s="625"/>
      <c r="U49" s="625"/>
      <c r="V49" s="625"/>
      <c r="W49" s="625"/>
      <c r="X49" s="625"/>
      <c r="Y49" s="625"/>
      <c r="Z49" s="625"/>
      <c r="AA49" s="625"/>
      <c r="AB49" s="625"/>
      <c r="AC49" s="625"/>
      <c r="AD49" s="625"/>
      <c r="AE49" s="625"/>
      <c r="AF49" s="625"/>
      <c r="AG49" s="625"/>
      <c r="AH49" s="625"/>
      <c r="AI49" s="625"/>
      <c r="AJ49" s="625"/>
      <c r="AK49" s="625"/>
      <c r="AL49" s="625"/>
      <c r="AM49" s="625"/>
      <c r="AN49" s="625"/>
      <c r="AO49" s="625"/>
      <c r="AP49" s="625"/>
      <c r="AQ49" s="625"/>
      <c r="AR49" s="625"/>
      <c r="AS49" s="625"/>
      <c r="AT49" s="625"/>
      <c r="AU49" s="625"/>
      <c r="AV49" s="625"/>
    </row>
    <row r="50" spans="1:52">
      <c r="B50" s="625"/>
      <c r="C50" s="625"/>
      <c r="D50" s="625"/>
      <c r="E50" s="625"/>
      <c r="F50" s="625"/>
      <c r="G50" s="626"/>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c r="AF50" s="625"/>
      <c r="AG50" s="625"/>
      <c r="AH50" s="625"/>
      <c r="AI50" s="625"/>
      <c r="AJ50" s="625"/>
      <c r="AK50" s="625"/>
      <c r="AL50" s="625"/>
      <c r="AM50" s="625"/>
      <c r="AN50" s="625"/>
      <c r="AO50" s="625"/>
      <c r="AP50" s="625"/>
      <c r="AQ50" s="625"/>
      <c r="AR50" s="625"/>
      <c r="AS50" s="625"/>
      <c r="AT50" s="625"/>
      <c r="AU50" s="625"/>
      <c r="AV50" s="625"/>
    </row>
    <row r="51" spans="1:52">
      <c r="B51" s="625"/>
      <c r="C51" s="625"/>
      <c r="D51" s="625"/>
      <c r="E51" s="625"/>
      <c r="F51" s="625"/>
      <c r="G51" s="626"/>
      <c r="H51" s="625"/>
      <c r="I51" s="625"/>
      <c r="J51" s="625"/>
      <c r="K51" s="625"/>
      <c r="L51" s="625"/>
      <c r="M51" s="625"/>
      <c r="N51" s="625"/>
      <c r="O51" s="625"/>
      <c r="P51" s="625"/>
      <c r="Q51" s="625"/>
      <c r="R51" s="625"/>
      <c r="S51" s="625"/>
      <c r="T51" s="625"/>
      <c r="U51" s="625"/>
      <c r="V51" s="625"/>
      <c r="W51" s="625"/>
      <c r="X51" s="625"/>
      <c r="Y51" s="625"/>
      <c r="Z51" s="625"/>
      <c r="AA51" s="625"/>
      <c r="AB51" s="625"/>
      <c r="AC51" s="625"/>
      <c r="AD51" s="625"/>
      <c r="AE51" s="625"/>
      <c r="AF51" s="625"/>
      <c r="AG51" s="625"/>
      <c r="AH51" s="625"/>
      <c r="AI51" s="625"/>
      <c r="AJ51" s="625"/>
      <c r="AK51" s="625"/>
      <c r="AL51" s="625"/>
      <c r="AM51" s="625"/>
      <c r="AN51" s="625"/>
      <c r="AO51" s="625"/>
      <c r="AP51" s="625"/>
      <c r="AQ51" s="625"/>
      <c r="AR51" s="625"/>
      <c r="AS51" s="625"/>
      <c r="AT51" s="625"/>
      <c r="AU51" s="625"/>
      <c r="AV51" s="625"/>
    </row>
    <row r="52" spans="1:52">
      <c r="A52" s="627" t="s">
        <v>831</v>
      </c>
      <c r="B52" s="627"/>
      <c r="C52" s="627"/>
      <c r="D52" s="627"/>
      <c r="E52" s="627"/>
      <c r="F52" s="627"/>
      <c r="G52" s="628"/>
      <c r="H52" s="627"/>
      <c r="I52" s="627"/>
      <c r="J52" s="627"/>
      <c r="K52" s="627"/>
      <c r="L52" s="627"/>
      <c r="M52" s="627"/>
      <c r="N52" s="627"/>
      <c r="O52" s="627"/>
      <c r="P52" s="627"/>
      <c r="Q52" s="627"/>
      <c r="R52" s="627"/>
      <c r="S52" s="627"/>
      <c r="T52" s="627"/>
      <c r="U52" s="627"/>
      <c r="V52" s="627"/>
      <c r="W52" s="627"/>
      <c r="X52" s="627"/>
      <c r="Y52" s="627"/>
      <c r="Z52" s="627"/>
      <c r="AA52" s="627"/>
      <c r="AB52" s="627"/>
      <c r="AC52" s="627"/>
      <c r="AD52" s="627"/>
      <c r="AE52" s="627"/>
      <c r="AF52" s="627"/>
      <c r="AG52" s="627"/>
      <c r="AH52" s="627"/>
      <c r="AI52" s="627"/>
      <c r="AJ52" s="627">
        <f>10*32</f>
        <v>320</v>
      </c>
      <c r="AK52" s="627"/>
      <c r="AL52" s="627"/>
      <c r="AM52" s="627"/>
      <c r="AN52" s="627"/>
      <c r="AO52" s="627"/>
      <c r="AP52" s="627"/>
      <c r="AQ52" s="627"/>
      <c r="AR52" s="625"/>
      <c r="AS52" s="625"/>
      <c r="AT52" s="625"/>
      <c r="AU52" s="625"/>
      <c r="AV52" s="625"/>
      <c r="AW52" s="1"/>
      <c r="AX52" s="1"/>
    </row>
    <row r="53" spans="1:52">
      <c r="A53" s="627" t="s">
        <v>808</v>
      </c>
      <c r="B53" s="627"/>
      <c r="C53" s="627"/>
      <c r="D53" s="627"/>
      <c r="E53" s="627"/>
      <c r="F53" s="627"/>
      <c r="G53" s="628"/>
      <c r="H53" s="627"/>
      <c r="I53" s="627"/>
      <c r="J53" s="627"/>
      <c r="K53" s="627"/>
      <c r="L53" s="627"/>
      <c r="M53" s="627"/>
      <c r="N53" s="627"/>
      <c r="O53" s="627"/>
      <c r="P53" s="627"/>
      <c r="Q53" s="627"/>
      <c r="R53" s="627"/>
      <c r="S53" s="627"/>
      <c r="T53" s="627"/>
      <c r="U53" s="627"/>
      <c r="V53" s="627"/>
      <c r="W53" s="627"/>
      <c r="X53" s="627"/>
      <c r="Y53" s="627"/>
      <c r="Z53" s="627"/>
      <c r="AA53" s="627"/>
      <c r="AB53" s="627"/>
      <c r="AC53" s="627"/>
      <c r="AD53" s="627"/>
      <c r="AE53" s="627"/>
      <c r="AF53" s="627"/>
      <c r="AG53" s="627"/>
      <c r="AH53" s="627"/>
      <c r="AI53" s="627"/>
      <c r="AJ53" s="627"/>
      <c r="AK53" s="627"/>
      <c r="AL53" s="627"/>
      <c r="AM53" s="627"/>
      <c r="AN53" s="627"/>
      <c r="AO53" s="627"/>
      <c r="AP53" s="627"/>
      <c r="AQ53" s="627"/>
      <c r="AR53" s="625"/>
      <c r="AS53" s="625"/>
      <c r="AT53" s="625"/>
      <c r="AU53" s="625"/>
      <c r="AV53" s="625"/>
      <c r="AW53" s="1"/>
      <c r="AX53" s="1"/>
    </row>
    <row r="54" spans="1:52">
      <c r="A54" s="627" t="s">
        <v>809</v>
      </c>
      <c r="B54" s="627"/>
      <c r="C54" s="627"/>
      <c r="D54" s="627"/>
      <c r="E54" s="627"/>
      <c r="F54" s="627"/>
      <c r="G54" s="628"/>
      <c r="H54" s="627"/>
      <c r="I54" s="627"/>
      <c r="J54" s="627"/>
      <c r="K54" s="627"/>
      <c r="L54" s="627"/>
      <c r="M54" s="627"/>
      <c r="N54" s="627"/>
      <c r="O54" s="627"/>
      <c r="P54" s="627"/>
      <c r="Q54" s="627"/>
      <c r="R54" s="627"/>
      <c r="S54" s="627"/>
      <c r="T54" s="627"/>
      <c r="U54" s="627"/>
      <c r="V54" s="627"/>
      <c r="W54" s="627"/>
      <c r="X54" s="627"/>
      <c r="Y54" s="627"/>
      <c r="Z54" s="627"/>
      <c r="AA54" s="627"/>
      <c r="AB54" s="627"/>
      <c r="AC54" s="627"/>
      <c r="AD54" s="627"/>
      <c r="AE54" s="627"/>
      <c r="AF54" s="627"/>
      <c r="AG54" s="627"/>
      <c r="AH54" s="627"/>
      <c r="AI54" s="627"/>
      <c r="AJ54" s="627"/>
      <c r="AK54" s="627"/>
      <c r="AL54" s="627"/>
      <c r="AM54" s="627"/>
      <c r="AN54" s="627"/>
      <c r="AO54" s="627"/>
      <c r="AP54" s="627"/>
      <c r="AQ54" s="627"/>
      <c r="AR54" s="625"/>
      <c r="AS54" s="625"/>
      <c r="AT54" s="625"/>
      <c r="AU54" s="625"/>
      <c r="AV54" s="625"/>
      <c r="AW54" s="1"/>
      <c r="AX54" s="1"/>
    </row>
    <row r="55" spans="1:52">
      <c r="A55" s="627" t="s">
        <v>810</v>
      </c>
      <c r="B55" s="627"/>
      <c r="C55" s="627"/>
      <c r="D55" s="627"/>
      <c r="E55" s="627"/>
      <c r="F55" s="627"/>
      <c r="G55" s="628"/>
      <c r="H55" s="627"/>
      <c r="I55" s="627"/>
      <c r="J55" s="627"/>
      <c r="K55" s="627"/>
      <c r="L55" s="627"/>
      <c r="M55" s="627"/>
      <c r="N55" s="627"/>
      <c r="O55" s="627"/>
      <c r="P55" s="627"/>
      <c r="Q55" s="627"/>
      <c r="R55" s="627"/>
      <c r="S55" s="627"/>
      <c r="T55" s="627"/>
      <c r="U55" s="627"/>
      <c r="V55" s="627"/>
      <c r="W55" s="627"/>
      <c r="X55" s="627"/>
      <c r="Y55" s="627"/>
      <c r="Z55" s="627"/>
      <c r="AA55" s="627"/>
      <c r="AB55" s="627"/>
      <c r="AC55" s="627"/>
      <c r="AD55" s="627"/>
      <c r="AE55" s="627"/>
      <c r="AF55" s="627"/>
      <c r="AG55" s="627"/>
      <c r="AH55" s="627"/>
      <c r="AI55" s="627"/>
      <c r="AJ55" s="627"/>
      <c r="AK55" s="627"/>
      <c r="AL55" s="627"/>
      <c r="AM55" s="627"/>
      <c r="AN55" s="627"/>
      <c r="AO55" s="627"/>
      <c r="AP55" s="627"/>
      <c r="AQ55" s="627"/>
      <c r="AR55" s="625"/>
      <c r="AS55" s="625"/>
      <c r="AT55" s="625"/>
      <c r="AU55" s="625"/>
      <c r="AV55" s="625"/>
      <c r="AW55" s="1"/>
      <c r="AX55" s="1"/>
    </row>
    <row r="56" spans="1:52">
      <c r="A56" s="627" t="s">
        <v>811</v>
      </c>
      <c r="B56" s="627"/>
      <c r="C56" s="627"/>
      <c r="D56" s="627"/>
      <c r="E56" s="627"/>
      <c r="F56" s="627"/>
      <c r="G56" s="628"/>
      <c r="H56" s="627"/>
      <c r="I56" s="627"/>
      <c r="J56" s="627"/>
      <c r="K56" s="627"/>
      <c r="L56" s="627"/>
      <c r="M56" s="627"/>
      <c r="N56" s="627"/>
      <c r="O56" s="627"/>
      <c r="P56" s="627"/>
      <c r="Q56" s="627"/>
      <c r="R56" s="627"/>
      <c r="S56" s="627"/>
      <c r="T56" s="627"/>
      <c r="U56" s="627"/>
      <c r="V56" s="627"/>
      <c r="W56" s="627"/>
      <c r="X56" s="627"/>
      <c r="Y56" s="627"/>
      <c r="Z56" s="627"/>
      <c r="AA56" s="627"/>
      <c r="AB56" s="627"/>
      <c r="AC56" s="627"/>
      <c r="AD56" s="627"/>
      <c r="AE56" s="627"/>
      <c r="AF56" s="627"/>
      <c r="AG56" s="627"/>
      <c r="AH56" s="627"/>
      <c r="AI56" s="627"/>
      <c r="AJ56" s="627"/>
      <c r="AK56" s="627"/>
      <c r="AL56" s="627"/>
      <c r="AM56" s="627"/>
      <c r="AN56" s="627"/>
      <c r="AO56" s="627"/>
      <c r="AP56" s="627"/>
      <c r="AQ56" s="627"/>
      <c r="AR56" s="625"/>
      <c r="AS56" s="625"/>
      <c r="AT56" s="625"/>
      <c r="AU56" s="625"/>
      <c r="AV56" s="625"/>
      <c r="AW56" s="1"/>
      <c r="AX56" s="1"/>
    </row>
    <row r="57" spans="1:52">
      <c r="A57" s="627" t="s">
        <v>812</v>
      </c>
      <c r="B57" s="632">
        <v>4</v>
      </c>
      <c r="C57" s="632">
        <v>5</v>
      </c>
      <c r="D57" s="632">
        <v>6</v>
      </c>
      <c r="E57" s="632">
        <v>7</v>
      </c>
      <c r="F57" s="632">
        <v>8</v>
      </c>
      <c r="G57" s="632">
        <v>9</v>
      </c>
      <c r="H57" s="633"/>
      <c r="I57" s="632">
        <v>10</v>
      </c>
      <c r="J57" s="634">
        <v>1</v>
      </c>
      <c r="K57" s="634">
        <v>2</v>
      </c>
      <c r="L57" s="634">
        <v>3</v>
      </c>
      <c r="M57" s="634">
        <v>4</v>
      </c>
      <c r="N57" s="634">
        <v>5</v>
      </c>
      <c r="O57" s="634">
        <v>6</v>
      </c>
      <c r="P57" s="635"/>
      <c r="Q57" s="635"/>
      <c r="R57" s="634">
        <v>7</v>
      </c>
      <c r="S57" s="634">
        <v>8</v>
      </c>
      <c r="T57" s="634">
        <v>9</v>
      </c>
      <c r="U57" s="634">
        <v>10</v>
      </c>
      <c r="V57" s="632">
        <v>1</v>
      </c>
      <c r="W57" s="635"/>
      <c r="X57" s="632">
        <v>2</v>
      </c>
      <c r="Y57" s="632">
        <v>3</v>
      </c>
      <c r="Z57" s="632">
        <v>4</v>
      </c>
      <c r="AA57" s="632">
        <v>5</v>
      </c>
      <c r="AB57" s="632">
        <v>6</v>
      </c>
      <c r="AC57" s="632">
        <v>7</v>
      </c>
      <c r="AD57" s="632">
        <v>8</v>
      </c>
      <c r="AE57" s="632">
        <v>9</v>
      </c>
      <c r="AF57" s="632">
        <v>10</v>
      </c>
      <c r="AG57" s="632">
        <v>11</v>
      </c>
      <c r="AH57" s="635"/>
      <c r="AI57" s="635"/>
      <c r="AJ57" s="634">
        <v>1</v>
      </c>
      <c r="AK57" s="634">
        <v>2</v>
      </c>
      <c r="AL57" s="634">
        <v>3</v>
      </c>
      <c r="AM57" s="634">
        <v>4</v>
      </c>
      <c r="AN57" s="634">
        <v>5</v>
      </c>
      <c r="AO57" s="634">
        <v>6</v>
      </c>
      <c r="AP57" s="634">
        <v>7</v>
      </c>
      <c r="AQ57" s="634">
        <v>8</v>
      </c>
      <c r="AR57" s="634">
        <v>9</v>
      </c>
      <c r="AS57" s="634">
        <v>10</v>
      </c>
      <c r="AT57" s="635"/>
      <c r="AU57" s="635"/>
      <c r="AV57" s="625"/>
      <c r="AW57" s="1"/>
      <c r="AX57" s="1"/>
    </row>
    <row r="58" spans="1:52">
      <c r="A58" s="627" t="s">
        <v>813</v>
      </c>
      <c r="B58" s="99">
        <v>38</v>
      </c>
      <c r="C58" s="99">
        <v>39</v>
      </c>
      <c r="D58" s="99">
        <v>40</v>
      </c>
      <c r="E58" s="99">
        <v>41</v>
      </c>
      <c r="F58" s="184">
        <v>42</v>
      </c>
      <c r="G58" s="19">
        <v>43</v>
      </c>
      <c r="H58" s="636">
        <v>44</v>
      </c>
      <c r="I58" s="99">
        <v>45</v>
      </c>
      <c r="J58" s="99">
        <v>46</v>
      </c>
      <c r="K58" s="99">
        <v>47</v>
      </c>
      <c r="L58" s="99">
        <v>48</v>
      </c>
      <c r="M58" s="99">
        <v>49</v>
      </c>
      <c r="N58" s="99">
        <v>50</v>
      </c>
      <c r="O58" s="184">
        <v>51</v>
      </c>
      <c r="P58" s="636">
        <v>52</v>
      </c>
      <c r="Q58" s="636">
        <v>53</v>
      </c>
      <c r="R58" s="637">
        <v>1</v>
      </c>
      <c r="S58" s="99">
        <f t="shared" ref="S58:X58" si="9">R58+1</f>
        <v>2</v>
      </c>
      <c r="T58" s="99">
        <f t="shared" si="9"/>
        <v>3</v>
      </c>
      <c r="U58" s="99">
        <f t="shared" si="9"/>
        <v>4</v>
      </c>
      <c r="V58" s="184">
        <f t="shared" si="9"/>
        <v>5</v>
      </c>
      <c r="W58" s="636">
        <f t="shared" si="9"/>
        <v>6</v>
      </c>
      <c r="X58" s="184">
        <f t="shared" si="9"/>
        <v>7</v>
      </c>
      <c r="Y58" s="184">
        <f>X58+1</f>
        <v>8</v>
      </c>
      <c r="Z58" s="99">
        <f>Y58+1</f>
        <v>9</v>
      </c>
      <c r="AA58" s="99">
        <f>Z58+1</f>
        <v>10</v>
      </c>
      <c r="AB58" s="99">
        <f t="shared" ref="AB58:AP58" si="10">AA58+1</f>
        <v>11</v>
      </c>
      <c r="AC58" s="99">
        <f t="shared" si="10"/>
        <v>12</v>
      </c>
      <c r="AD58" s="99">
        <f t="shared" si="10"/>
        <v>13</v>
      </c>
      <c r="AE58" s="99">
        <f t="shared" si="10"/>
        <v>14</v>
      </c>
      <c r="AF58" s="99">
        <f t="shared" si="10"/>
        <v>15</v>
      </c>
      <c r="AG58" s="99">
        <f t="shared" si="10"/>
        <v>16</v>
      </c>
      <c r="AH58" s="636">
        <f t="shared" si="10"/>
        <v>17</v>
      </c>
      <c r="AI58" s="636">
        <f t="shared" si="10"/>
        <v>18</v>
      </c>
      <c r="AJ58" s="19">
        <f t="shared" si="10"/>
        <v>19</v>
      </c>
      <c r="AK58" s="99">
        <f t="shared" si="10"/>
        <v>20</v>
      </c>
      <c r="AL58" s="99">
        <f t="shared" si="10"/>
        <v>21</v>
      </c>
      <c r="AM58" s="99">
        <f t="shared" si="10"/>
        <v>22</v>
      </c>
      <c r="AN58" s="99">
        <f t="shared" si="10"/>
        <v>23</v>
      </c>
      <c r="AO58" s="99">
        <f t="shared" si="10"/>
        <v>24</v>
      </c>
      <c r="AP58" s="99">
        <f t="shared" si="10"/>
        <v>25</v>
      </c>
      <c r="AQ58" s="99">
        <f>AP58+1</f>
        <v>26</v>
      </c>
      <c r="AR58" s="184">
        <f>AQ58+1</f>
        <v>27</v>
      </c>
      <c r="AS58" s="184">
        <f>AR58+1</f>
        <v>28</v>
      </c>
      <c r="AT58" s="636">
        <f>AS58+1</f>
        <v>29</v>
      </c>
      <c r="AU58" s="638">
        <f>AT58+1</f>
        <v>30</v>
      </c>
      <c r="AV58" s="625"/>
      <c r="AW58" s="625"/>
      <c r="AX58" s="625"/>
    </row>
    <row r="59" spans="1:52">
      <c r="A59" s="627" t="s">
        <v>814</v>
      </c>
      <c r="B59" s="640" t="e">
        <f>#REF!+7</f>
        <v>#REF!</v>
      </c>
      <c r="C59" s="640" t="e">
        <f>B59+7</f>
        <v>#REF!</v>
      </c>
      <c r="D59" s="640" t="e">
        <f>C59+7</f>
        <v>#REF!</v>
      </c>
      <c r="E59" s="640">
        <v>5</v>
      </c>
      <c r="F59" s="640">
        <f t="shared" ref="F59:L59" si="11">E59+7</f>
        <v>12</v>
      </c>
      <c r="G59" s="639">
        <f t="shared" si="11"/>
        <v>19</v>
      </c>
      <c r="H59" s="641">
        <f t="shared" si="11"/>
        <v>26</v>
      </c>
      <c r="I59" s="640">
        <f t="shared" si="11"/>
        <v>33</v>
      </c>
      <c r="J59" s="640">
        <f t="shared" si="11"/>
        <v>40</v>
      </c>
      <c r="K59" s="640">
        <f t="shared" si="11"/>
        <v>47</v>
      </c>
      <c r="L59" s="640">
        <f t="shared" si="11"/>
        <v>54</v>
      </c>
      <c r="M59" s="640">
        <v>30</v>
      </c>
      <c r="N59" s="640">
        <v>7</v>
      </c>
      <c r="O59" s="640">
        <f t="shared" ref="O59:U59" si="12">N59+7</f>
        <v>14</v>
      </c>
      <c r="P59" s="641">
        <f t="shared" si="12"/>
        <v>21</v>
      </c>
      <c r="Q59" s="641">
        <f t="shared" si="12"/>
        <v>28</v>
      </c>
      <c r="R59" s="642">
        <f t="shared" si="12"/>
        <v>35</v>
      </c>
      <c r="S59" s="640">
        <f t="shared" si="12"/>
        <v>42</v>
      </c>
      <c r="T59" s="640">
        <f t="shared" si="12"/>
        <v>49</v>
      </c>
      <c r="U59" s="640">
        <f t="shared" si="12"/>
        <v>56</v>
      </c>
      <c r="V59" s="640">
        <v>1</v>
      </c>
      <c r="W59" s="641">
        <f>V59+7</f>
        <v>8</v>
      </c>
      <c r="X59" s="640">
        <f>W59+7</f>
        <v>15</v>
      </c>
      <c r="Y59" s="640">
        <f>X59+7</f>
        <v>22</v>
      </c>
      <c r="Z59" s="640">
        <f>Y59+7</f>
        <v>29</v>
      </c>
      <c r="AA59" s="640">
        <v>7</v>
      </c>
      <c r="AB59" s="640">
        <f t="shared" ref="AB59:AH59" si="13">AA59+7</f>
        <v>14</v>
      </c>
      <c r="AC59" s="640">
        <f t="shared" si="13"/>
        <v>21</v>
      </c>
      <c r="AD59" s="640">
        <f t="shared" si="13"/>
        <v>28</v>
      </c>
      <c r="AE59" s="640">
        <f t="shared" si="13"/>
        <v>35</v>
      </c>
      <c r="AF59" s="640">
        <f t="shared" si="13"/>
        <v>42</v>
      </c>
      <c r="AG59" s="640">
        <f t="shared" si="13"/>
        <v>49</v>
      </c>
      <c r="AH59" s="641">
        <f t="shared" si="13"/>
        <v>56</v>
      </c>
      <c r="AI59" s="641">
        <v>2</v>
      </c>
      <c r="AJ59" s="639">
        <f t="shared" ref="AJ59:AQ59" si="14">AI59+7</f>
        <v>9</v>
      </c>
      <c r="AK59" s="640">
        <f t="shared" si="14"/>
        <v>16</v>
      </c>
      <c r="AL59" s="640">
        <f t="shared" si="14"/>
        <v>23</v>
      </c>
      <c r="AM59" s="640">
        <f t="shared" si="14"/>
        <v>30</v>
      </c>
      <c r="AN59" s="640">
        <f t="shared" si="14"/>
        <v>37</v>
      </c>
      <c r="AO59" s="640">
        <f t="shared" si="14"/>
        <v>44</v>
      </c>
      <c r="AP59" s="640">
        <f t="shared" si="14"/>
        <v>51</v>
      </c>
      <c r="AQ59" s="640">
        <f t="shared" si="14"/>
        <v>58</v>
      </c>
      <c r="AR59" s="640">
        <v>4</v>
      </c>
      <c r="AS59" s="640">
        <f>AR59+7</f>
        <v>11</v>
      </c>
      <c r="AT59" s="641">
        <f>AS59+7</f>
        <v>18</v>
      </c>
      <c r="AU59" s="643">
        <f>AT59+7</f>
        <v>25</v>
      </c>
      <c r="AV59" s="625" t="s">
        <v>815</v>
      </c>
      <c r="AW59" s="625"/>
      <c r="AX59" s="1"/>
    </row>
    <row r="60" spans="1:52">
      <c r="A60" s="627"/>
      <c r="B60" s="644"/>
      <c r="C60" s="644"/>
      <c r="D60" s="644"/>
      <c r="E60" s="644"/>
      <c r="F60" s="644"/>
      <c r="G60" s="645"/>
      <c r="H60" s="646"/>
      <c r="I60" s="644"/>
      <c r="J60" s="627"/>
      <c r="K60" s="627"/>
      <c r="L60" s="627"/>
      <c r="M60" s="627"/>
      <c r="N60" s="627"/>
      <c r="O60" s="627"/>
      <c r="P60" s="646"/>
      <c r="Q60" s="647"/>
      <c r="R60" s="628"/>
      <c r="S60" s="627"/>
      <c r="T60" s="627"/>
      <c r="U60" s="648"/>
      <c r="V60" s="627"/>
      <c r="W60" s="646"/>
      <c r="X60" s="630"/>
      <c r="Y60" s="627"/>
      <c r="Z60" s="627"/>
      <c r="AA60" s="628"/>
      <c r="AB60" s="627"/>
      <c r="AC60" s="627"/>
      <c r="AD60" s="627"/>
      <c r="AE60" s="627"/>
      <c r="AF60" s="627"/>
      <c r="AG60" s="627"/>
      <c r="AH60" s="646"/>
      <c r="AI60" s="647"/>
      <c r="AJ60" s="645"/>
      <c r="AK60" s="644"/>
      <c r="AL60" s="649"/>
      <c r="AM60" s="649"/>
      <c r="AN60" s="649"/>
      <c r="AO60" s="649"/>
      <c r="AP60" s="650" t="s">
        <v>817</v>
      </c>
      <c r="AQ60" s="650" t="s">
        <v>817</v>
      </c>
      <c r="AR60" s="650" t="s">
        <v>817</v>
      </c>
      <c r="AS60" s="651"/>
      <c r="AT60" s="652"/>
      <c r="AU60" s="625"/>
      <c r="AV60" s="625"/>
      <c r="AW60" s="625"/>
      <c r="AX60" s="1"/>
    </row>
    <row r="61" spans="1:52">
      <c r="A61" s="627" t="s">
        <v>818</v>
      </c>
      <c r="B61" s="644"/>
      <c r="C61" s="644"/>
      <c r="D61" s="644"/>
      <c r="E61" s="644"/>
      <c r="F61" s="644"/>
      <c r="G61" s="645"/>
      <c r="H61" s="646"/>
      <c r="I61" s="644"/>
      <c r="J61" s="627"/>
      <c r="K61" s="627"/>
      <c r="L61" s="627"/>
      <c r="M61" s="627"/>
      <c r="N61" s="627"/>
      <c r="O61" s="627"/>
      <c r="P61" s="646"/>
      <c r="Q61" s="647"/>
      <c r="R61" s="628"/>
      <c r="S61" s="627"/>
      <c r="T61" s="627"/>
      <c r="U61" s="627"/>
      <c r="V61" s="627"/>
      <c r="W61" s="646"/>
      <c r="X61" s="630"/>
      <c r="Y61" s="627"/>
      <c r="Z61" s="627"/>
      <c r="AA61" s="628"/>
      <c r="AB61" s="627"/>
      <c r="AC61" s="627"/>
      <c r="AD61" s="627"/>
      <c r="AE61" s="627"/>
      <c r="AF61" s="627"/>
      <c r="AG61" s="627"/>
      <c r="AH61" s="646"/>
      <c r="AI61" s="647"/>
      <c r="AJ61" s="645"/>
      <c r="AK61" s="644"/>
      <c r="AL61" s="649"/>
      <c r="AM61" s="649"/>
      <c r="AN61" s="649"/>
      <c r="AO61" s="649"/>
      <c r="AP61" s="650" t="s">
        <v>817</v>
      </c>
      <c r="AQ61" s="650" t="s">
        <v>817</v>
      </c>
      <c r="AR61" s="650" t="s">
        <v>817</v>
      </c>
      <c r="AS61" s="651"/>
      <c r="AT61" s="652"/>
      <c r="AU61" s="625"/>
      <c r="AV61" s="625"/>
      <c r="AW61" s="1"/>
      <c r="AX61" s="1"/>
    </row>
    <row r="62" spans="1:52">
      <c r="A62" s="651" t="s">
        <v>321</v>
      </c>
      <c r="B62" s="644"/>
      <c r="C62" s="644"/>
      <c r="D62" s="644"/>
      <c r="E62" s="644"/>
      <c r="F62" s="644"/>
      <c r="G62" s="645"/>
      <c r="H62" s="646"/>
      <c r="I62" s="644"/>
      <c r="J62" s="627"/>
      <c r="K62" s="627"/>
      <c r="L62" s="627"/>
      <c r="M62" s="627"/>
      <c r="N62" s="627"/>
      <c r="O62" s="630"/>
      <c r="P62" s="653"/>
      <c r="Q62" s="654"/>
      <c r="R62" s="631"/>
      <c r="S62" s="630"/>
      <c r="T62" s="630"/>
      <c r="U62" s="630"/>
      <c r="V62" s="627"/>
      <c r="W62" s="646"/>
      <c r="X62" s="630"/>
      <c r="Y62" s="627"/>
      <c r="Z62" s="627"/>
      <c r="AA62" s="628"/>
      <c r="AB62" s="627"/>
      <c r="AC62" s="627"/>
      <c r="AD62" s="627"/>
      <c r="AE62" s="627"/>
      <c r="AF62" s="627"/>
      <c r="AG62" s="627"/>
      <c r="AH62" s="646"/>
      <c r="AI62" s="647"/>
      <c r="AJ62" s="645"/>
      <c r="AK62" s="644"/>
      <c r="AL62" s="649"/>
      <c r="AM62" s="649"/>
      <c r="AN62" s="649"/>
      <c r="AO62" s="649"/>
      <c r="AP62" s="650" t="s">
        <v>817</v>
      </c>
      <c r="AQ62" s="650" t="s">
        <v>817</v>
      </c>
      <c r="AR62" s="650" t="s">
        <v>817</v>
      </c>
      <c r="AS62" s="651"/>
      <c r="AT62" s="652"/>
      <c r="AU62" s="625"/>
      <c r="AV62" s="625"/>
      <c r="AW62" s="625"/>
      <c r="AX62" s="625"/>
      <c r="AY62" s="625"/>
      <c r="AZ62" s="625"/>
    </row>
    <row r="63" spans="1:52">
      <c r="A63" s="630" t="s">
        <v>299</v>
      </c>
      <c r="B63" s="655"/>
      <c r="C63" s="655"/>
      <c r="D63" s="655"/>
      <c r="E63" s="644"/>
      <c r="F63" s="644"/>
      <c r="G63" s="645"/>
      <c r="H63" s="646"/>
      <c r="I63" s="644"/>
      <c r="J63" s="630"/>
      <c r="K63" s="630"/>
      <c r="L63" s="630"/>
      <c r="M63" s="630"/>
      <c r="N63" s="630"/>
      <c r="O63" s="630">
        <v>5</v>
      </c>
      <c r="P63" s="653"/>
      <c r="Q63" s="654"/>
      <c r="R63" s="631">
        <v>5</v>
      </c>
      <c r="S63" s="630">
        <v>5</v>
      </c>
      <c r="T63" s="630">
        <v>5</v>
      </c>
      <c r="U63" s="630">
        <v>5</v>
      </c>
      <c r="V63" s="627"/>
      <c r="W63" s="646"/>
      <c r="X63" s="630"/>
      <c r="Y63" s="627"/>
      <c r="Z63" s="627"/>
      <c r="AA63" s="628"/>
      <c r="AB63" s="627"/>
      <c r="AC63" s="627"/>
      <c r="AD63" s="627"/>
      <c r="AE63" s="627"/>
      <c r="AF63" s="627"/>
      <c r="AG63" s="627"/>
      <c r="AH63" s="646"/>
      <c r="AI63" s="647"/>
      <c r="AJ63" s="645"/>
      <c r="AK63" s="644"/>
      <c r="AL63" s="649"/>
      <c r="AM63" s="649"/>
      <c r="AN63" s="649"/>
      <c r="AO63" s="649"/>
      <c r="AP63" s="650" t="s">
        <v>817</v>
      </c>
      <c r="AQ63" s="650" t="s">
        <v>817</v>
      </c>
      <c r="AR63" s="650" t="s">
        <v>817</v>
      </c>
      <c r="AS63" s="651"/>
      <c r="AT63" s="652"/>
      <c r="AU63" s="1">
        <f t="shared" ref="AU63:AU85" si="15">SUM(B63:AT63)</f>
        <v>25</v>
      </c>
      <c r="AV63" s="1">
        <f>AU63*1.4</f>
        <v>35</v>
      </c>
      <c r="AW63" s="625"/>
      <c r="AX63" s="625"/>
      <c r="AY63" s="625"/>
      <c r="AZ63" s="625"/>
    </row>
    <row r="64" spans="1:52">
      <c r="A64" s="630" t="s">
        <v>819</v>
      </c>
      <c r="B64" s="655"/>
      <c r="C64" s="655"/>
      <c r="D64" s="655"/>
      <c r="E64" s="655"/>
      <c r="F64" s="655"/>
      <c r="G64" s="645"/>
      <c r="H64" s="653"/>
      <c r="I64" s="655"/>
      <c r="J64" s="630"/>
      <c r="K64" s="630"/>
      <c r="L64" s="630"/>
      <c r="M64" s="630"/>
      <c r="N64" s="630"/>
      <c r="O64" s="630">
        <v>5</v>
      </c>
      <c r="P64" s="653"/>
      <c r="Q64" s="654"/>
      <c r="R64" s="631">
        <v>5</v>
      </c>
      <c r="S64" s="630">
        <v>5</v>
      </c>
      <c r="T64" s="630">
        <v>5</v>
      </c>
      <c r="U64" s="630">
        <v>5</v>
      </c>
      <c r="V64" s="630"/>
      <c r="W64" s="653"/>
      <c r="X64" s="630"/>
      <c r="Y64" s="630"/>
      <c r="Z64" s="630"/>
      <c r="AA64" s="628"/>
      <c r="AB64" s="630"/>
      <c r="AC64" s="630"/>
      <c r="AD64" s="630"/>
      <c r="AE64" s="630"/>
      <c r="AF64" s="630"/>
      <c r="AG64" s="630"/>
      <c r="AH64" s="653"/>
      <c r="AI64" s="647"/>
      <c r="AJ64" s="645"/>
      <c r="AK64" s="644"/>
      <c r="AL64" s="649"/>
      <c r="AM64" s="656"/>
      <c r="AN64" s="656"/>
      <c r="AO64" s="656"/>
      <c r="AP64" s="650" t="s">
        <v>817</v>
      </c>
      <c r="AQ64" s="650" t="s">
        <v>817</v>
      </c>
      <c r="AR64" s="650" t="s">
        <v>817</v>
      </c>
      <c r="AS64" s="651"/>
      <c r="AT64" s="652"/>
      <c r="AU64" s="1">
        <f t="shared" si="15"/>
        <v>25</v>
      </c>
      <c r="AV64" s="1">
        <f t="shared" ref="AV64:AV88" si="16">AU64*1.4</f>
        <v>35</v>
      </c>
      <c r="AW64" s="1"/>
      <c r="AX64" s="1"/>
    </row>
    <row r="65" spans="1:52">
      <c r="A65" s="630" t="s">
        <v>300</v>
      </c>
      <c r="B65" s="655"/>
      <c r="C65" s="655"/>
      <c r="D65" s="655"/>
      <c r="E65" s="655"/>
      <c r="F65" s="655"/>
      <c r="G65" s="645"/>
      <c r="H65" s="653"/>
      <c r="I65" s="655"/>
      <c r="J65" s="630"/>
      <c r="K65" s="630"/>
      <c r="L65" s="630"/>
      <c r="M65" s="630"/>
      <c r="N65" s="630"/>
      <c r="O65" s="630"/>
      <c r="P65" s="653"/>
      <c r="Q65" s="647"/>
      <c r="R65" s="630"/>
      <c r="S65" s="630"/>
      <c r="T65" s="630"/>
      <c r="U65" s="630"/>
      <c r="V65" s="630">
        <v>5</v>
      </c>
      <c r="W65" s="653"/>
      <c r="X65" s="630">
        <v>5</v>
      </c>
      <c r="Y65" s="630">
        <v>5</v>
      </c>
      <c r="Z65" s="630">
        <v>5</v>
      </c>
      <c r="AA65" s="631">
        <v>5</v>
      </c>
      <c r="AB65" s="630"/>
      <c r="AC65" s="630"/>
      <c r="AD65" s="630"/>
      <c r="AE65" s="630"/>
      <c r="AF65" s="630"/>
      <c r="AG65" s="630"/>
      <c r="AH65" s="653"/>
      <c r="AI65" s="647"/>
      <c r="AJ65" s="645"/>
      <c r="AK65" s="644"/>
      <c r="AL65" s="649"/>
      <c r="AM65" s="656"/>
      <c r="AN65" s="656"/>
      <c r="AO65" s="656"/>
      <c r="AP65" s="650" t="s">
        <v>817</v>
      </c>
      <c r="AQ65" s="650" t="s">
        <v>817</v>
      </c>
      <c r="AR65" s="650" t="s">
        <v>817</v>
      </c>
      <c r="AS65" s="651"/>
      <c r="AT65" s="652"/>
      <c r="AU65" s="1">
        <f t="shared" si="15"/>
        <v>25</v>
      </c>
      <c r="AV65" s="1">
        <f t="shared" si="16"/>
        <v>35</v>
      </c>
      <c r="AW65" s="1"/>
      <c r="AX65" s="1"/>
    </row>
    <row r="66" spans="1:52">
      <c r="A66" s="630" t="s">
        <v>300</v>
      </c>
      <c r="B66" s="655"/>
      <c r="C66" s="655"/>
      <c r="D66" s="655"/>
      <c r="E66" s="655"/>
      <c r="F66" s="655"/>
      <c r="G66" s="645"/>
      <c r="H66" s="653"/>
      <c r="I66" s="655"/>
      <c r="J66" s="630"/>
      <c r="K66" s="630"/>
      <c r="L66" s="630"/>
      <c r="M66" s="630"/>
      <c r="N66" s="630"/>
      <c r="O66" s="630"/>
      <c r="P66" s="653"/>
      <c r="Q66" s="647"/>
      <c r="R66" s="630"/>
      <c r="S66" s="630"/>
      <c r="T66" s="630"/>
      <c r="U66" s="630"/>
      <c r="V66" s="630">
        <v>5</v>
      </c>
      <c r="W66" s="653"/>
      <c r="X66" s="630">
        <v>5</v>
      </c>
      <c r="Y66" s="630">
        <v>5</v>
      </c>
      <c r="Z66" s="630">
        <v>5</v>
      </c>
      <c r="AA66" s="631">
        <v>5</v>
      </c>
      <c r="AB66" s="630"/>
      <c r="AC66" s="630"/>
      <c r="AD66" s="630"/>
      <c r="AE66" s="630"/>
      <c r="AF66" s="630"/>
      <c r="AG66" s="630"/>
      <c r="AH66" s="653"/>
      <c r="AI66" s="647"/>
      <c r="AJ66" s="645"/>
      <c r="AK66" s="644"/>
      <c r="AL66" s="656"/>
      <c r="AM66" s="656"/>
      <c r="AN66" s="656"/>
      <c r="AO66" s="656"/>
      <c r="AP66" s="650" t="s">
        <v>817</v>
      </c>
      <c r="AQ66" s="650" t="s">
        <v>817</v>
      </c>
      <c r="AR66" s="650" t="s">
        <v>817</v>
      </c>
      <c r="AS66" s="651"/>
      <c r="AT66" s="652"/>
      <c r="AU66" s="1">
        <f t="shared" si="15"/>
        <v>25</v>
      </c>
      <c r="AV66" s="1">
        <f t="shared" si="16"/>
        <v>35</v>
      </c>
      <c r="AW66" s="1"/>
      <c r="AX66" s="1"/>
    </row>
    <row r="67" spans="1:52">
      <c r="A67" s="630" t="s">
        <v>301</v>
      </c>
      <c r="B67" s="655"/>
      <c r="C67" s="655"/>
      <c r="D67" s="655"/>
      <c r="E67" s="655"/>
      <c r="F67" s="655"/>
      <c r="G67" s="645"/>
      <c r="H67" s="653"/>
      <c r="I67" s="655"/>
      <c r="J67" s="630"/>
      <c r="K67" s="630"/>
      <c r="L67" s="630"/>
      <c r="M67" s="630"/>
      <c r="N67" s="630"/>
      <c r="O67" s="630"/>
      <c r="P67" s="646"/>
      <c r="Q67" s="647"/>
      <c r="R67" s="631"/>
      <c r="S67" s="630"/>
      <c r="T67" s="630"/>
      <c r="U67" s="630"/>
      <c r="V67" s="630">
        <v>5</v>
      </c>
      <c r="W67" s="653"/>
      <c r="X67" s="630">
        <v>5</v>
      </c>
      <c r="Y67" s="630">
        <v>5</v>
      </c>
      <c r="Z67" s="630">
        <v>5</v>
      </c>
      <c r="AA67" s="631">
        <v>5</v>
      </c>
      <c r="AB67" s="630"/>
      <c r="AC67" s="630"/>
      <c r="AD67" s="630"/>
      <c r="AE67" s="630"/>
      <c r="AF67" s="630"/>
      <c r="AG67" s="630"/>
      <c r="AH67" s="653"/>
      <c r="AI67" s="647"/>
      <c r="AJ67" s="645"/>
      <c r="AK67" s="644"/>
      <c r="AL67" s="656"/>
      <c r="AM67" s="656"/>
      <c r="AN67" s="656"/>
      <c r="AO67" s="656"/>
      <c r="AP67" s="650" t="s">
        <v>817</v>
      </c>
      <c r="AQ67" s="650" t="s">
        <v>817</v>
      </c>
      <c r="AR67" s="650" t="s">
        <v>817</v>
      </c>
      <c r="AS67" s="651"/>
      <c r="AT67" s="652"/>
      <c r="AU67" s="1">
        <f t="shared" si="15"/>
        <v>25</v>
      </c>
      <c r="AV67" s="1">
        <f t="shared" si="16"/>
        <v>35</v>
      </c>
      <c r="AW67" s="1"/>
      <c r="AX67" s="1"/>
    </row>
    <row r="68" spans="1:52">
      <c r="A68" s="630" t="s">
        <v>301</v>
      </c>
      <c r="B68" s="655"/>
      <c r="C68" s="655"/>
      <c r="D68" s="655"/>
      <c r="E68" s="655"/>
      <c r="F68" s="655"/>
      <c r="G68" s="645"/>
      <c r="H68" s="653"/>
      <c r="I68" s="655"/>
      <c r="J68" s="630"/>
      <c r="K68" s="630"/>
      <c r="L68" s="630"/>
      <c r="M68" s="630"/>
      <c r="N68" s="630"/>
      <c r="O68" s="630"/>
      <c r="P68" s="646"/>
      <c r="Q68" s="647"/>
      <c r="R68" s="631"/>
      <c r="S68" s="630"/>
      <c r="T68" s="630"/>
      <c r="U68" s="630"/>
      <c r="V68" s="630">
        <v>5</v>
      </c>
      <c r="W68" s="653"/>
      <c r="X68" s="630">
        <v>5</v>
      </c>
      <c r="Y68" s="630">
        <v>5</v>
      </c>
      <c r="Z68" s="630">
        <v>5</v>
      </c>
      <c r="AA68" s="631">
        <v>5</v>
      </c>
      <c r="AB68" s="630"/>
      <c r="AC68" s="630"/>
      <c r="AD68" s="630"/>
      <c r="AE68" s="630"/>
      <c r="AF68" s="630"/>
      <c r="AG68" s="630"/>
      <c r="AH68" s="653"/>
      <c r="AI68" s="647"/>
      <c r="AJ68" s="645"/>
      <c r="AK68" s="644"/>
      <c r="AL68" s="656"/>
      <c r="AM68" s="656"/>
      <c r="AN68" s="656"/>
      <c r="AO68" s="656"/>
      <c r="AP68" s="650" t="s">
        <v>817</v>
      </c>
      <c r="AQ68" s="650" t="s">
        <v>817</v>
      </c>
      <c r="AR68" s="650" t="s">
        <v>817</v>
      </c>
      <c r="AS68" s="651"/>
      <c r="AT68" s="652"/>
      <c r="AU68" s="1">
        <f t="shared" si="15"/>
        <v>25</v>
      </c>
      <c r="AV68" s="1">
        <f t="shared" si="16"/>
        <v>35</v>
      </c>
      <c r="AW68" s="1"/>
      <c r="AX68" s="1"/>
    </row>
    <row r="69" spans="1:52">
      <c r="A69" s="630" t="s">
        <v>820</v>
      </c>
      <c r="B69" s="655"/>
      <c r="C69" s="655"/>
      <c r="D69" s="655"/>
      <c r="E69" s="655"/>
      <c r="F69" s="655"/>
      <c r="G69" s="645"/>
      <c r="H69" s="653"/>
      <c r="I69" s="655"/>
      <c r="J69" s="630"/>
      <c r="K69" s="630"/>
      <c r="L69" s="630"/>
      <c r="M69" s="630"/>
      <c r="N69" s="630"/>
      <c r="O69" s="630"/>
      <c r="P69" s="646"/>
      <c r="Q69" s="647"/>
      <c r="R69" s="631"/>
      <c r="S69" s="630"/>
      <c r="T69" s="630"/>
      <c r="U69" s="630"/>
      <c r="V69" s="630"/>
      <c r="W69" s="653"/>
      <c r="X69" s="630"/>
      <c r="Y69" s="630"/>
      <c r="Z69" s="630"/>
      <c r="AA69" s="631"/>
      <c r="AB69" s="630">
        <v>5</v>
      </c>
      <c r="AC69" s="630">
        <v>5</v>
      </c>
      <c r="AD69" s="630">
        <v>5</v>
      </c>
      <c r="AE69" s="630">
        <v>5</v>
      </c>
      <c r="AF69" s="630">
        <v>5</v>
      </c>
      <c r="AG69" s="630">
        <v>5</v>
      </c>
      <c r="AH69" s="653"/>
      <c r="AI69" s="647"/>
      <c r="AJ69" s="645"/>
      <c r="AK69" s="644"/>
      <c r="AL69" s="656"/>
      <c r="AM69" s="656"/>
      <c r="AN69" s="656"/>
      <c r="AO69" s="656"/>
      <c r="AP69" s="650" t="s">
        <v>817</v>
      </c>
      <c r="AQ69" s="650" t="s">
        <v>817</v>
      </c>
      <c r="AR69" s="650" t="s">
        <v>817</v>
      </c>
      <c r="AS69" s="651"/>
      <c r="AT69" s="652"/>
      <c r="AU69" s="1">
        <f t="shared" si="15"/>
        <v>30</v>
      </c>
      <c r="AV69" s="1">
        <f t="shared" si="16"/>
        <v>42</v>
      </c>
      <c r="AW69" s="1"/>
      <c r="AX69" s="1"/>
    </row>
    <row r="70" spans="1:52">
      <c r="A70" s="630" t="s">
        <v>820</v>
      </c>
      <c r="B70" s="655"/>
      <c r="C70" s="655"/>
      <c r="D70" s="655"/>
      <c r="E70" s="655"/>
      <c r="F70" s="655"/>
      <c r="G70" s="645"/>
      <c r="H70" s="653"/>
      <c r="I70" s="655"/>
      <c r="J70" s="630"/>
      <c r="K70" s="630"/>
      <c r="L70" s="630"/>
      <c r="M70" s="630"/>
      <c r="N70" s="630"/>
      <c r="O70" s="630"/>
      <c r="P70" s="646"/>
      <c r="Q70" s="647"/>
      <c r="R70" s="631"/>
      <c r="S70" s="630"/>
      <c r="T70" s="630"/>
      <c r="U70" s="630"/>
      <c r="V70" s="630"/>
      <c r="W70" s="653"/>
      <c r="X70" s="630"/>
      <c r="Y70" s="630"/>
      <c r="Z70" s="630"/>
      <c r="AA70" s="631"/>
      <c r="AB70" s="630">
        <v>5</v>
      </c>
      <c r="AC70" s="630">
        <v>5</v>
      </c>
      <c r="AD70" s="630">
        <v>5</v>
      </c>
      <c r="AE70" s="630">
        <v>5</v>
      </c>
      <c r="AF70" s="630">
        <v>5</v>
      </c>
      <c r="AG70" s="630">
        <v>5</v>
      </c>
      <c r="AH70" s="653"/>
      <c r="AI70" s="647"/>
      <c r="AJ70" s="645"/>
      <c r="AK70" s="644"/>
      <c r="AL70" s="656"/>
      <c r="AM70" s="656"/>
      <c r="AN70" s="656"/>
      <c r="AO70" s="656"/>
      <c r="AP70" s="650" t="s">
        <v>817</v>
      </c>
      <c r="AQ70" s="650" t="s">
        <v>817</v>
      </c>
      <c r="AR70" s="650" t="s">
        <v>817</v>
      </c>
      <c r="AS70" s="651"/>
      <c r="AT70" s="652"/>
      <c r="AU70" s="1">
        <f t="shared" si="15"/>
        <v>30</v>
      </c>
      <c r="AV70" s="1">
        <f t="shared" si="16"/>
        <v>42</v>
      </c>
      <c r="AW70" s="1"/>
      <c r="AX70" s="1"/>
    </row>
    <row r="71" spans="1:52">
      <c r="A71" s="630" t="s">
        <v>293</v>
      </c>
      <c r="B71" s="655"/>
      <c r="C71" s="655"/>
      <c r="D71" s="655"/>
      <c r="E71" s="655"/>
      <c r="F71" s="655"/>
      <c r="G71" s="645"/>
      <c r="H71" s="653"/>
      <c r="I71" s="655"/>
      <c r="J71" s="630">
        <v>5</v>
      </c>
      <c r="K71" s="630">
        <v>5</v>
      </c>
      <c r="L71" s="630">
        <v>5</v>
      </c>
      <c r="M71" s="630">
        <v>5</v>
      </c>
      <c r="N71" s="630">
        <v>5</v>
      </c>
      <c r="O71" s="630"/>
      <c r="P71" s="646"/>
      <c r="Q71" s="647"/>
      <c r="R71" s="631"/>
      <c r="S71" s="630"/>
      <c r="T71" s="630"/>
      <c r="U71" s="630"/>
      <c r="V71" s="630"/>
      <c r="W71" s="653"/>
      <c r="X71" s="630"/>
      <c r="Y71" s="630"/>
      <c r="Z71" s="630"/>
      <c r="AA71" s="631"/>
      <c r="AB71" s="630"/>
      <c r="AC71" s="630"/>
      <c r="AD71" s="630"/>
      <c r="AE71" s="630"/>
      <c r="AF71" s="630"/>
      <c r="AG71" s="630"/>
      <c r="AH71" s="653"/>
      <c r="AI71" s="647"/>
      <c r="AJ71" s="645"/>
      <c r="AK71" s="644"/>
      <c r="AL71" s="656"/>
      <c r="AM71" s="656"/>
      <c r="AN71" s="656"/>
      <c r="AO71" s="656"/>
      <c r="AP71" s="650" t="s">
        <v>817</v>
      </c>
      <c r="AQ71" s="650" t="s">
        <v>817</v>
      </c>
      <c r="AR71" s="650" t="s">
        <v>817</v>
      </c>
      <c r="AS71" s="651"/>
      <c r="AT71" s="652"/>
      <c r="AU71" s="1">
        <f t="shared" si="15"/>
        <v>25</v>
      </c>
      <c r="AV71" s="1">
        <f t="shared" si="16"/>
        <v>35</v>
      </c>
      <c r="AW71" s="1"/>
      <c r="AX71" s="1"/>
    </row>
    <row r="72" spans="1:52">
      <c r="A72" s="630" t="s">
        <v>293</v>
      </c>
      <c r="B72" s="655"/>
      <c r="C72" s="655"/>
      <c r="D72" s="655"/>
      <c r="E72" s="655"/>
      <c r="F72" s="655"/>
      <c r="G72" s="645"/>
      <c r="H72" s="653"/>
      <c r="I72" s="655"/>
      <c r="J72" s="630">
        <v>5</v>
      </c>
      <c r="K72" s="630">
        <v>5</v>
      </c>
      <c r="L72" s="630">
        <v>5</v>
      </c>
      <c r="M72" s="630">
        <v>5</v>
      </c>
      <c r="N72" s="630">
        <v>5</v>
      </c>
      <c r="O72" s="630"/>
      <c r="P72" s="646"/>
      <c r="Q72" s="647"/>
      <c r="R72" s="631"/>
      <c r="S72" s="630"/>
      <c r="T72" s="630"/>
      <c r="U72" s="630"/>
      <c r="V72" s="630"/>
      <c r="W72" s="653"/>
      <c r="X72" s="630"/>
      <c r="Y72" s="630"/>
      <c r="Z72" s="630"/>
      <c r="AA72" s="631"/>
      <c r="AB72" s="630"/>
      <c r="AC72" s="630"/>
      <c r="AD72" s="630"/>
      <c r="AE72" s="630"/>
      <c r="AF72" s="630"/>
      <c r="AG72" s="630"/>
      <c r="AH72" s="653"/>
      <c r="AI72" s="647"/>
      <c r="AJ72" s="645"/>
      <c r="AK72" s="644"/>
      <c r="AL72" s="656"/>
      <c r="AM72" s="656"/>
      <c r="AN72" s="656"/>
      <c r="AO72" s="656"/>
      <c r="AP72" s="650" t="s">
        <v>817</v>
      </c>
      <c r="AQ72" s="650" t="s">
        <v>817</v>
      </c>
      <c r="AR72" s="650" t="s">
        <v>817</v>
      </c>
      <c r="AS72" s="651"/>
      <c r="AT72" s="652"/>
      <c r="AU72" s="1">
        <f t="shared" si="15"/>
        <v>25</v>
      </c>
      <c r="AV72" s="1">
        <f>AU72*1.4</f>
        <v>35</v>
      </c>
      <c r="AW72" s="1"/>
      <c r="AX72" s="1"/>
    </row>
    <row r="73" spans="1:52">
      <c r="A73" s="630" t="s">
        <v>302</v>
      </c>
      <c r="B73" s="655"/>
      <c r="C73" s="655"/>
      <c r="D73" s="655"/>
      <c r="E73" s="655"/>
      <c r="F73" s="655"/>
      <c r="G73" s="645"/>
      <c r="H73" s="653"/>
      <c r="I73" s="655"/>
      <c r="J73" s="630">
        <v>5</v>
      </c>
      <c r="K73" s="630">
        <v>5</v>
      </c>
      <c r="L73" s="630">
        <v>5</v>
      </c>
      <c r="M73" s="630">
        <v>5</v>
      </c>
      <c r="N73" s="630">
        <v>5</v>
      </c>
      <c r="O73" s="630"/>
      <c r="P73" s="646"/>
      <c r="Q73" s="647"/>
      <c r="R73" s="631"/>
      <c r="S73" s="630"/>
      <c r="T73" s="630"/>
      <c r="U73" s="630"/>
      <c r="V73" s="630"/>
      <c r="W73" s="653"/>
      <c r="X73" s="630"/>
      <c r="Y73" s="630"/>
      <c r="Z73" s="630"/>
      <c r="AA73" s="631"/>
      <c r="AB73" s="630"/>
      <c r="AC73" s="630"/>
      <c r="AD73" s="630"/>
      <c r="AE73" s="630"/>
      <c r="AF73" s="630"/>
      <c r="AG73" s="630"/>
      <c r="AH73" s="653"/>
      <c r="AI73" s="647"/>
      <c r="AJ73" s="645"/>
      <c r="AK73" s="644"/>
      <c r="AL73" s="656"/>
      <c r="AM73" s="656"/>
      <c r="AN73" s="656"/>
      <c r="AO73" s="656"/>
      <c r="AP73" s="650" t="s">
        <v>817</v>
      </c>
      <c r="AQ73" s="650" t="s">
        <v>817</v>
      </c>
      <c r="AR73" s="650" t="s">
        <v>817</v>
      </c>
      <c r="AS73" s="651"/>
      <c r="AT73" s="652"/>
      <c r="AU73" s="1">
        <f t="shared" si="15"/>
        <v>25</v>
      </c>
      <c r="AV73" s="1">
        <f>AU73*1.4</f>
        <v>35</v>
      </c>
      <c r="AW73" s="1"/>
      <c r="AX73" s="1"/>
    </row>
    <row r="74" spans="1:52">
      <c r="A74" s="630" t="s">
        <v>302</v>
      </c>
      <c r="B74" s="655"/>
      <c r="C74" s="655"/>
      <c r="D74" s="655"/>
      <c r="E74" s="655"/>
      <c r="F74" s="655"/>
      <c r="G74" s="645"/>
      <c r="H74" s="653"/>
      <c r="I74" s="655"/>
      <c r="J74" s="630">
        <v>5</v>
      </c>
      <c r="K74" s="630">
        <v>5</v>
      </c>
      <c r="L74" s="630">
        <v>5</v>
      </c>
      <c r="M74" s="630">
        <v>5</v>
      </c>
      <c r="N74" s="630">
        <v>5</v>
      </c>
      <c r="O74" s="630"/>
      <c r="P74" s="646"/>
      <c r="Q74" s="647"/>
      <c r="R74" s="631"/>
      <c r="S74" s="630"/>
      <c r="T74" s="630"/>
      <c r="U74" s="630"/>
      <c r="V74" s="630"/>
      <c r="W74" s="653"/>
      <c r="X74" s="630"/>
      <c r="Y74" s="630"/>
      <c r="Z74" s="630"/>
      <c r="AA74" s="631"/>
      <c r="AB74" s="630"/>
      <c r="AC74" s="630"/>
      <c r="AD74" s="630"/>
      <c r="AE74" s="630"/>
      <c r="AF74" s="630"/>
      <c r="AG74" s="630"/>
      <c r="AH74" s="653"/>
      <c r="AI74" s="647"/>
      <c r="AJ74" s="645"/>
      <c r="AK74" s="644"/>
      <c r="AL74" s="656"/>
      <c r="AM74" s="656"/>
      <c r="AN74" s="656"/>
      <c r="AO74" s="656"/>
      <c r="AP74" s="650" t="s">
        <v>817</v>
      </c>
      <c r="AQ74" s="650" t="s">
        <v>817</v>
      </c>
      <c r="AR74" s="650" t="s">
        <v>817</v>
      </c>
      <c r="AS74" s="651"/>
      <c r="AT74" s="652"/>
      <c r="AU74" s="1">
        <f t="shared" si="15"/>
        <v>25</v>
      </c>
      <c r="AV74" s="1">
        <f>AU74*1.4</f>
        <v>35</v>
      </c>
      <c r="AW74" s="1"/>
      <c r="AX74" s="1"/>
    </row>
    <row r="75" spans="1:52">
      <c r="A75" s="630" t="s">
        <v>303</v>
      </c>
      <c r="B75" s="655"/>
      <c r="C75" s="655"/>
      <c r="D75" s="655"/>
      <c r="E75" s="655"/>
      <c r="F75" s="655"/>
      <c r="G75" s="645"/>
      <c r="H75" s="653"/>
      <c r="I75" s="655"/>
      <c r="J75" s="630"/>
      <c r="K75" s="630"/>
      <c r="L75" s="630"/>
      <c r="M75" s="630"/>
      <c r="N75" s="630"/>
      <c r="O75" s="630">
        <v>5</v>
      </c>
      <c r="P75" s="646"/>
      <c r="Q75" s="647"/>
      <c r="R75" s="631">
        <v>5</v>
      </c>
      <c r="S75" s="630">
        <v>5</v>
      </c>
      <c r="T75" s="630">
        <v>5</v>
      </c>
      <c r="U75" s="630">
        <v>5</v>
      </c>
      <c r="V75" s="630"/>
      <c r="W75" s="653"/>
      <c r="X75" s="630"/>
      <c r="Y75" s="630"/>
      <c r="Z75" s="630"/>
      <c r="AA75" s="631"/>
      <c r="AB75" s="630"/>
      <c r="AC75" s="630"/>
      <c r="AD75" s="630"/>
      <c r="AE75" s="630"/>
      <c r="AF75" s="630"/>
      <c r="AG75" s="630"/>
      <c r="AH75" s="653"/>
      <c r="AI75" s="647"/>
      <c r="AJ75" s="645"/>
      <c r="AK75" s="644"/>
      <c r="AL75" s="656"/>
      <c r="AM75" s="656"/>
      <c r="AN75" s="656"/>
      <c r="AO75" s="656"/>
      <c r="AP75" s="650" t="s">
        <v>817</v>
      </c>
      <c r="AQ75" s="650" t="s">
        <v>817</v>
      </c>
      <c r="AR75" s="650" t="s">
        <v>817</v>
      </c>
      <c r="AS75" s="651"/>
      <c r="AT75" s="652"/>
      <c r="AU75" s="1">
        <f t="shared" si="15"/>
        <v>25</v>
      </c>
      <c r="AV75" s="1">
        <f>AU75*1.4</f>
        <v>35</v>
      </c>
      <c r="AW75" s="1"/>
      <c r="AX75" s="1"/>
    </row>
    <row r="76" spans="1:52">
      <c r="A76" s="630" t="s">
        <v>303</v>
      </c>
      <c r="B76" s="655"/>
      <c r="C76" s="655"/>
      <c r="D76" s="655"/>
      <c r="E76" s="655"/>
      <c r="F76" s="655"/>
      <c r="G76" s="645"/>
      <c r="H76" s="653"/>
      <c r="I76" s="655"/>
      <c r="J76" s="630"/>
      <c r="K76" s="630"/>
      <c r="L76" s="630"/>
      <c r="M76" s="630"/>
      <c r="N76" s="630"/>
      <c r="O76" s="630">
        <v>5</v>
      </c>
      <c r="P76" s="646"/>
      <c r="Q76" s="647"/>
      <c r="R76" s="631">
        <v>5</v>
      </c>
      <c r="S76" s="630">
        <v>5</v>
      </c>
      <c r="T76" s="630">
        <v>5</v>
      </c>
      <c r="U76" s="630">
        <v>5</v>
      </c>
      <c r="V76" s="630"/>
      <c r="W76" s="653"/>
      <c r="X76" s="630"/>
      <c r="Y76" s="630"/>
      <c r="Z76" s="630"/>
      <c r="AA76" s="631"/>
      <c r="AB76" s="630"/>
      <c r="AC76" s="630"/>
      <c r="AD76" s="630"/>
      <c r="AE76" s="630"/>
      <c r="AF76" s="630"/>
      <c r="AG76" s="630"/>
      <c r="AH76" s="653"/>
      <c r="AI76" s="647"/>
      <c r="AJ76" s="645"/>
      <c r="AK76" s="644"/>
      <c r="AL76" s="656"/>
      <c r="AM76" s="656"/>
      <c r="AN76" s="656"/>
      <c r="AO76" s="656"/>
      <c r="AP76" s="650" t="s">
        <v>817</v>
      </c>
      <c r="AQ76" s="650" t="s">
        <v>817</v>
      </c>
      <c r="AR76" s="650" t="s">
        <v>817</v>
      </c>
      <c r="AS76" s="651"/>
      <c r="AT76" s="652"/>
      <c r="AU76" s="1">
        <f t="shared" si="15"/>
        <v>25</v>
      </c>
      <c r="AV76" s="1">
        <f>AU76*1.4</f>
        <v>35</v>
      </c>
      <c r="AW76" s="1"/>
      <c r="AX76" s="1"/>
    </row>
    <row r="77" spans="1:52">
      <c r="A77" s="630" t="s">
        <v>305</v>
      </c>
      <c r="B77" s="655"/>
      <c r="C77" s="655"/>
      <c r="D77" s="655"/>
      <c r="E77" s="655"/>
      <c r="F77" s="655"/>
      <c r="G77" s="645"/>
      <c r="H77" s="653"/>
      <c r="I77" s="655"/>
      <c r="J77" s="630">
        <v>1</v>
      </c>
      <c r="K77" s="630">
        <v>1</v>
      </c>
      <c r="L77" s="630">
        <v>1</v>
      </c>
      <c r="M77" s="630">
        <v>1</v>
      </c>
      <c r="N77" s="630">
        <v>1</v>
      </c>
      <c r="O77" s="630">
        <v>1</v>
      </c>
      <c r="P77" s="646"/>
      <c r="Q77" s="647"/>
      <c r="R77" s="631">
        <v>1</v>
      </c>
      <c r="S77" s="630">
        <v>1</v>
      </c>
      <c r="T77" s="630">
        <v>1</v>
      </c>
      <c r="U77" s="630">
        <v>1</v>
      </c>
      <c r="V77" s="630">
        <v>1</v>
      </c>
      <c r="W77" s="653"/>
      <c r="X77" s="630">
        <v>1</v>
      </c>
      <c r="Y77" s="630">
        <v>1</v>
      </c>
      <c r="Z77" s="630">
        <v>1</v>
      </c>
      <c r="AA77" s="631">
        <v>1</v>
      </c>
      <c r="AB77" s="630">
        <v>1</v>
      </c>
      <c r="AC77" s="630">
        <v>1</v>
      </c>
      <c r="AD77" s="630">
        <v>1</v>
      </c>
      <c r="AE77" s="630">
        <v>1</v>
      </c>
      <c r="AF77" s="630">
        <v>1</v>
      </c>
      <c r="AG77" s="630">
        <v>1</v>
      </c>
      <c r="AH77" s="653"/>
      <c r="AI77" s="647"/>
      <c r="AJ77" s="645"/>
      <c r="AK77" s="644"/>
      <c r="AL77" s="656"/>
      <c r="AM77" s="656"/>
      <c r="AN77" s="656"/>
      <c r="AO77" s="656"/>
      <c r="AP77" s="650"/>
      <c r="AQ77" s="650"/>
      <c r="AR77" s="650"/>
      <c r="AS77" s="651"/>
      <c r="AT77" s="652"/>
      <c r="AU77" s="1">
        <f t="shared" si="15"/>
        <v>21</v>
      </c>
      <c r="AV77" s="1"/>
      <c r="AW77" s="1"/>
      <c r="AX77" s="1"/>
    </row>
    <row r="78" spans="1:52">
      <c r="A78" s="630" t="s">
        <v>319</v>
      </c>
      <c r="B78" s="655"/>
      <c r="C78" s="655"/>
      <c r="D78" s="655"/>
      <c r="E78" s="655"/>
      <c r="F78" s="655"/>
      <c r="G78" s="645"/>
      <c r="H78" s="653"/>
      <c r="I78" s="655"/>
      <c r="J78" s="630"/>
      <c r="K78" s="630"/>
      <c r="L78" s="630"/>
      <c r="M78" s="630"/>
      <c r="N78" s="630"/>
      <c r="O78" s="630"/>
      <c r="P78" s="646"/>
      <c r="Q78" s="647"/>
      <c r="R78" s="631"/>
      <c r="S78" s="630"/>
      <c r="T78" s="630"/>
      <c r="U78" s="630"/>
      <c r="V78" s="630"/>
      <c r="W78" s="653"/>
      <c r="X78" s="630"/>
      <c r="Y78" s="630"/>
      <c r="Z78" s="630"/>
      <c r="AA78" s="631"/>
      <c r="AB78" s="630">
        <v>7</v>
      </c>
      <c r="AC78" s="630">
        <v>7</v>
      </c>
      <c r="AD78" s="630">
        <v>7</v>
      </c>
      <c r="AE78" s="630">
        <v>7</v>
      </c>
      <c r="AF78" s="630">
        <v>7</v>
      </c>
      <c r="AG78" s="630">
        <v>7</v>
      </c>
      <c r="AH78" s="653"/>
      <c r="AI78" s="647"/>
      <c r="AJ78" s="645"/>
      <c r="AK78" s="644"/>
      <c r="AL78" s="656"/>
      <c r="AM78" s="656"/>
      <c r="AN78" s="656"/>
      <c r="AO78" s="656"/>
      <c r="AP78" s="650"/>
      <c r="AQ78" s="650"/>
      <c r="AR78" s="650"/>
      <c r="AS78" s="651"/>
      <c r="AT78" s="652"/>
      <c r="AU78" s="1">
        <f t="shared" si="15"/>
        <v>42</v>
      </c>
      <c r="AV78" s="1"/>
      <c r="AW78" s="1"/>
      <c r="AX78" s="1"/>
    </row>
    <row r="79" spans="1:52">
      <c r="A79" s="651" t="s">
        <v>821</v>
      </c>
      <c r="B79" s="644"/>
      <c r="C79" s="644"/>
      <c r="D79" s="644"/>
      <c r="E79" s="644"/>
      <c r="F79" s="644"/>
      <c r="G79" s="645"/>
      <c r="H79" s="646"/>
      <c r="I79" s="644"/>
      <c r="J79" s="627"/>
      <c r="K79" s="627"/>
      <c r="L79" s="627"/>
      <c r="M79" s="627"/>
      <c r="N79" s="627"/>
      <c r="O79" s="627"/>
      <c r="P79" s="646"/>
      <c r="Q79" s="647"/>
      <c r="R79" s="628"/>
      <c r="S79" s="627"/>
      <c r="T79" s="627"/>
      <c r="U79" s="627"/>
      <c r="V79" s="627"/>
      <c r="W79" s="646"/>
      <c r="X79" s="627"/>
      <c r="Y79" s="627"/>
      <c r="Z79" s="627"/>
      <c r="AA79" s="628"/>
      <c r="AB79" s="627"/>
      <c r="AC79" s="627"/>
      <c r="AD79" s="627"/>
      <c r="AE79" s="627"/>
      <c r="AF79" s="627"/>
      <c r="AG79" s="627"/>
      <c r="AH79" s="646"/>
      <c r="AI79" s="647"/>
      <c r="AJ79" s="645"/>
      <c r="AK79" s="644"/>
      <c r="AL79" s="649"/>
      <c r="AM79" s="649"/>
      <c r="AN79" s="649"/>
      <c r="AO79" s="649"/>
      <c r="AP79" s="658" t="s">
        <v>817</v>
      </c>
      <c r="AQ79" s="658" t="s">
        <v>817</v>
      </c>
      <c r="AR79" s="658" t="s">
        <v>817</v>
      </c>
      <c r="AS79" s="651"/>
      <c r="AT79" s="651"/>
      <c r="AU79" s="1">
        <f t="shared" si="15"/>
        <v>0</v>
      </c>
      <c r="AV79" s="625">
        <f t="shared" si="16"/>
        <v>0</v>
      </c>
      <c r="AW79" s="625">
        <f>SUM(AU63:AU79)/10</f>
        <v>42.3</v>
      </c>
      <c r="AX79" s="625"/>
      <c r="AY79" s="625"/>
      <c r="AZ79" s="625"/>
    </row>
    <row r="80" spans="1:52">
      <c r="A80" s="630" t="s">
        <v>4</v>
      </c>
      <c r="B80" s="655">
        <v>1</v>
      </c>
      <c r="C80" s="655">
        <v>1</v>
      </c>
      <c r="D80" s="655">
        <v>1</v>
      </c>
      <c r="E80" s="655">
        <v>1</v>
      </c>
      <c r="F80" s="655">
        <v>1</v>
      </c>
      <c r="G80" s="659">
        <v>1</v>
      </c>
      <c r="H80" s="653"/>
      <c r="I80" s="655">
        <v>1</v>
      </c>
      <c r="J80" s="630">
        <v>1</v>
      </c>
      <c r="K80" s="630">
        <v>1</v>
      </c>
      <c r="L80" s="630">
        <v>1</v>
      </c>
      <c r="M80" s="630">
        <v>1</v>
      </c>
      <c r="N80" s="630">
        <v>1</v>
      </c>
      <c r="O80" s="630">
        <v>1</v>
      </c>
      <c r="P80" s="653"/>
      <c r="Q80" s="654"/>
      <c r="R80" s="660">
        <v>1</v>
      </c>
      <c r="S80" s="630"/>
      <c r="T80" s="630"/>
      <c r="U80" s="630"/>
      <c r="V80" s="630"/>
      <c r="W80" s="653"/>
      <c r="X80" s="630"/>
      <c r="Y80" s="630"/>
      <c r="Z80" s="630"/>
      <c r="AA80" s="631"/>
      <c r="AB80" s="630"/>
      <c r="AC80" s="630"/>
      <c r="AD80" s="630"/>
      <c r="AE80" s="630"/>
      <c r="AF80" s="630"/>
      <c r="AG80" s="630"/>
      <c r="AH80" s="653"/>
      <c r="AI80" s="647"/>
      <c r="AJ80" s="645"/>
      <c r="AK80" s="644"/>
      <c r="AL80" s="656"/>
      <c r="AM80" s="656"/>
      <c r="AN80" s="656"/>
      <c r="AO80" s="656"/>
      <c r="AP80" s="650" t="s">
        <v>817</v>
      </c>
      <c r="AQ80" s="650" t="s">
        <v>817</v>
      </c>
      <c r="AR80" s="650" t="s">
        <v>817</v>
      </c>
      <c r="AS80" s="651"/>
      <c r="AT80" s="652"/>
      <c r="AU80" s="1">
        <f t="shared" si="15"/>
        <v>14</v>
      </c>
      <c r="AV80" s="1">
        <f t="shared" si="16"/>
        <v>19.599999999999998</v>
      </c>
      <c r="AW80" s="1"/>
      <c r="AX80" s="1"/>
    </row>
    <row r="81" spans="1:52">
      <c r="A81" s="630" t="s">
        <v>2</v>
      </c>
      <c r="B81" s="655">
        <v>2</v>
      </c>
      <c r="C81" s="655">
        <v>2</v>
      </c>
      <c r="D81" s="655">
        <v>2</v>
      </c>
      <c r="E81" s="655">
        <v>2</v>
      </c>
      <c r="F81" s="655">
        <v>2</v>
      </c>
      <c r="G81" s="659">
        <v>2</v>
      </c>
      <c r="H81" s="653"/>
      <c r="I81" s="655">
        <v>2</v>
      </c>
      <c r="J81" s="630">
        <v>2</v>
      </c>
      <c r="K81" s="630">
        <v>2</v>
      </c>
      <c r="L81" s="630">
        <v>2</v>
      </c>
      <c r="M81" s="630">
        <v>2</v>
      </c>
      <c r="N81" s="630">
        <v>2</v>
      </c>
      <c r="O81" s="630">
        <v>2</v>
      </c>
      <c r="P81" s="653"/>
      <c r="Q81" s="654"/>
      <c r="R81" s="660">
        <v>2</v>
      </c>
      <c r="S81" s="630"/>
      <c r="T81" s="630"/>
      <c r="U81" s="630"/>
      <c r="V81" s="630"/>
      <c r="W81" s="653"/>
      <c r="X81" s="630"/>
      <c r="Y81" s="630"/>
      <c r="Z81" s="630"/>
      <c r="AA81" s="631"/>
      <c r="AB81" s="630"/>
      <c r="AC81" s="630"/>
      <c r="AD81" s="630"/>
      <c r="AE81" s="630"/>
      <c r="AF81" s="630"/>
      <c r="AG81" s="630"/>
      <c r="AH81" s="653"/>
      <c r="AI81" s="647"/>
      <c r="AJ81" s="645"/>
      <c r="AK81" s="644"/>
      <c r="AL81" s="656"/>
      <c r="AM81" s="656"/>
      <c r="AN81" s="656"/>
      <c r="AO81" s="656"/>
      <c r="AP81" s="650" t="s">
        <v>817</v>
      </c>
      <c r="AQ81" s="650" t="s">
        <v>817</v>
      </c>
      <c r="AR81" s="650" t="s">
        <v>817</v>
      </c>
      <c r="AS81" s="651"/>
      <c r="AT81" s="652"/>
      <c r="AU81" s="1">
        <f t="shared" si="15"/>
        <v>28</v>
      </c>
      <c r="AV81" s="1">
        <f t="shared" si="16"/>
        <v>39.199999999999996</v>
      </c>
      <c r="AW81" s="1"/>
      <c r="AX81" s="1"/>
    </row>
    <row r="82" spans="1:52">
      <c r="A82" s="651" t="s">
        <v>822</v>
      </c>
      <c r="B82" s="644"/>
      <c r="C82" s="644"/>
      <c r="D82" s="644"/>
      <c r="E82" s="644"/>
      <c r="F82" s="644"/>
      <c r="G82" s="645"/>
      <c r="H82" s="646"/>
      <c r="I82" s="644"/>
      <c r="J82" s="627"/>
      <c r="K82" s="627"/>
      <c r="L82" s="627"/>
      <c r="M82" s="627"/>
      <c r="N82" s="627"/>
      <c r="O82" s="627"/>
      <c r="P82" s="646"/>
      <c r="Q82" s="647"/>
      <c r="R82" s="628"/>
      <c r="S82" s="627"/>
      <c r="T82" s="627"/>
      <c r="U82" s="627"/>
      <c r="V82" s="627"/>
      <c r="W82" s="646"/>
      <c r="X82" s="627"/>
      <c r="Y82" s="627"/>
      <c r="Z82" s="627"/>
      <c r="AA82" s="628"/>
      <c r="AB82" s="627"/>
      <c r="AC82" s="627"/>
      <c r="AD82" s="627"/>
      <c r="AE82" s="627"/>
      <c r="AF82" s="627"/>
      <c r="AG82" s="627"/>
      <c r="AH82" s="646"/>
      <c r="AI82" s="647"/>
      <c r="AJ82" s="645"/>
      <c r="AK82" s="644"/>
      <c r="AL82" s="649"/>
      <c r="AM82" s="649"/>
      <c r="AN82" s="649"/>
      <c r="AO82" s="649"/>
      <c r="AP82" s="658" t="s">
        <v>817</v>
      </c>
      <c r="AQ82" s="658" t="s">
        <v>817</v>
      </c>
      <c r="AR82" s="658" t="s">
        <v>817</v>
      </c>
      <c r="AS82" s="651"/>
      <c r="AT82" s="651"/>
      <c r="AU82" s="625">
        <f t="shared" si="15"/>
        <v>0</v>
      </c>
      <c r="AV82" s="625">
        <f t="shared" si="16"/>
        <v>0</v>
      </c>
      <c r="AW82" s="625"/>
      <c r="AX82" s="625"/>
      <c r="AY82" s="625"/>
      <c r="AZ82" s="625"/>
    </row>
    <row r="83" spans="1:52">
      <c r="A83" s="630" t="s">
        <v>823</v>
      </c>
      <c r="B83" s="655">
        <v>1</v>
      </c>
      <c r="C83" s="655">
        <v>1</v>
      </c>
      <c r="D83" s="655">
        <v>1</v>
      </c>
      <c r="E83" s="655">
        <v>1</v>
      </c>
      <c r="F83" s="655">
        <v>1</v>
      </c>
      <c r="G83" s="659">
        <v>1</v>
      </c>
      <c r="H83" s="653"/>
      <c r="I83" s="655">
        <v>1</v>
      </c>
      <c r="J83" s="630">
        <v>1</v>
      </c>
      <c r="K83" s="630">
        <v>1</v>
      </c>
      <c r="L83" s="630">
        <v>1</v>
      </c>
      <c r="M83" s="630">
        <v>1</v>
      </c>
      <c r="N83" s="630">
        <v>1</v>
      </c>
      <c r="O83" s="630">
        <v>1</v>
      </c>
      <c r="P83" s="646"/>
      <c r="Q83" s="647"/>
      <c r="R83" s="631">
        <v>1</v>
      </c>
      <c r="S83" s="630">
        <v>1</v>
      </c>
      <c r="T83" s="630">
        <v>1</v>
      </c>
      <c r="U83" s="630">
        <v>1</v>
      </c>
      <c r="V83" s="630">
        <v>1</v>
      </c>
      <c r="W83" s="653"/>
      <c r="X83" s="630">
        <v>2</v>
      </c>
      <c r="Y83" s="630">
        <v>2</v>
      </c>
      <c r="Z83" s="630">
        <v>2</v>
      </c>
      <c r="AA83" s="631">
        <v>2</v>
      </c>
      <c r="AB83" s="630">
        <v>2</v>
      </c>
      <c r="AC83" s="630">
        <v>2</v>
      </c>
      <c r="AD83" s="630">
        <v>2</v>
      </c>
      <c r="AE83" s="630">
        <v>2</v>
      </c>
      <c r="AF83" s="630">
        <v>2</v>
      </c>
      <c r="AG83" s="630">
        <v>2</v>
      </c>
      <c r="AH83" s="653"/>
      <c r="AI83" s="647"/>
      <c r="AJ83" s="645"/>
      <c r="AK83" s="644"/>
      <c r="AL83" s="656"/>
      <c r="AM83" s="656"/>
      <c r="AN83" s="656"/>
      <c r="AO83" s="656"/>
      <c r="AP83" s="650" t="s">
        <v>817</v>
      </c>
      <c r="AQ83" s="650" t="s">
        <v>817</v>
      </c>
      <c r="AR83" s="650" t="s">
        <v>817</v>
      </c>
      <c r="AS83" s="651"/>
      <c r="AT83" s="652"/>
      <c r="AU83" s="1">
        <f t="shared" si="15"/>
        <v>38</v>
      </c>
      <c r="AV83" s="1">
        <f t="shared" si="16"/>
        <v>53.199999999999996</v>
      </c>
      <c r="AW83" s="1"/>
      <c r="AX83" s="1"/>
    </row>
    <row r="84" spans="1:52">
      <c r="A84" s="630" t="s">
        <v>824</v>
      </c>
      <c r="B84" s="655">
        <v>2</v>
      </c>
      <c r="C84" s="655">
        <v>2</v>
      </c>
      <c r="D84" s="655">
        <v>2</v>
      </c>
      <c r="E84" s="655">
        <v>2</v>
      </c>
      <c r="F84" s="655">
        <v>2</v>
      </c>
      <c r="G84" s="659">
        <v>2</v>
      </c>
      <c r="H84" s="653"/>
      <c r="I84" s="655">
        <v>2</v>
      </c>
      <c r="J84" s="630">
        <v>1</v>
      </c>
      <c r="K84" s="630">
        <v>1</v>
      </c>
      <c r="L84" s="630">
        <v>1</v>
      </c>
      <c r="M84" s="630">
        <v>1</v>
      </c>
      <c r="N84" s="630">
        <v>1</v>
      </c>
      <c r="O84" s="630">
        <v>1</v>
      </c>
      <c r="P84" s="646"/>
      <c r="Q84" s="647"/>
      <c r="R84" s="631">
        <v>1</v>
      </c>
      <c r="S84" s="630">
        <v>1</v>
      </c>
      <c r="T84" s="630">
        <v>1</v>
      </c>
      <c r="U84" s="630">
        <v>1</v>
      </c>
      <c r="V84" s="630">
        <v>1</v>
      </c>
      <c r="W84" s="653"/>
      <c r="X84" s="630">
        <v>1</v>
      </c>
      <c r="Y84" s="630">
        <v>1</v>
      </c>
      <c r="Z84" s="630">
        <v>1</v>
      </c>
      <c r="AA84" s="631">
        <v>1</v>
      </c>
      <c r="AB84" s="630">
        <v>1</v>
      </c>
      <c r="AC84" s="630">
        <v>1</v>
      </c>
      <c r="AD84" s="630">
        <v>1</v>
      </c>
      <c r="AE84" s="630">
        <v>1</v>
      </c>
      <c r="AF84" s="630">
        <v>1</v>
      </c>
      <c r="AG84" s="630">
        <v>1</v>
      </c>
      <c r="AH84" s="653"/>
      <c r="AI84" s="647"/>
      <c r="AJ84" s="645"/>
      <c r="AK84" s="644"/>
      <c r="AL84" s="656"/>
      <c r="AM84" s="656"/>
      <c r="AN84" s="656"/>
      <c r="AO84" s="656"/>
      <c r="AP84" s="650" t="s">
        <v>817</v>
      </c>
      <c r="AQ84" s="650" t="s">
        <v>817</v>
      </c>
      <c r="AR84" s="650" t="s">
        <v>817</v>
      </c>
      <c r="AS84" s="651"/>
      <c r="AT84" s="652"/>
      <c r="AU84" s="1">
        <f t="shared" si="15"/>
        <v>35</v>
      </c>
      <c r="AV84" s="1">
        <f>AU84</f>
        <v>35</v>
      </c>
      <c r="AW84" s="1"/>
      <c r="AX84" s="1"/>
    </row>
    <row r="85" spans="1:52">
      <c r="A85" s="630"/>
      <c r="B85" s="655"/>
      <c r="C85" s="655"/>
      <c r="D85" s="655"/>
      <c r="E85" s="655"/>
      <c r="F85" s="655"/>
      <c r="G85" s="645"/>
      <c r="H85" s="653"/>
      <c r="I85" s="655"/>
      <c r="J85" s="630"/>
      <c r="K85" s="630"/>
      <c r="L85" s="630"/>
      <c r="M85" s="630"/>
      <c r="N85" s="630"/>
      <c r="O85" s="630"/>
      <c r="P85" s="646"/>
      <c r="Q85" s="647"/>
      <c r="R85" s="628"/>
      <c r="S85" s="630"/>
      <c r="T85" s="630"/>
      <c r="U85" s="627"/>
      <c r="V85" s="630"/>
      <c r="W85" s="653"/>
      <c r="X85" s="630"/>
      <c r="Y85" s="630"/>
      <c r="Z85" s="630"/>
      <c r="AA85" s="628"/>
      <c r="AB85" s="630"/>
      <c r="AC85" s="630"/>
      <c r="AD85" s="630"/>
      <c r="AE85" s="630"/>
      <c r="AF85" s="630"/>
      <c r="AG85" s="630"/>
      <c r="AH85" s="653"/>
      <c r="AI85" s="647"/>
      <c r="AJ85" s="645"/>
      <c r="AK85" s="644"/>
      <c r="AL85" s="656"/>
      <c r="AM85" s="656"/>
      <c r="AN85" s="656"/>
      <c r="AO85" s="656"/>
      <c r="AP85" s="650" t="s">
        <v>817</v>
      </c>
      <c r="AQ85" s="650" t="s">
        <v>817</v>
      </c>
      <c r="AR85" s="650" t="s">
        <v>817</v>
      </c>
      <c r="AS85" s="651"/>
      <c r="AT85" s="652"/>
      <c r="AU85" s="1">
        <f t="shared" si="15"/>
        <v>0</v>
      </c>
      <c r="AV85" s="1">
        <f t="shared" si="16"/>
        <v>0</v>
      </c>
      <c r="AW85" s="1"/>
      <c r="AX85" s="1"/>
    </row>
    <row r="86" spans="1:52">
      <c r="A86" s="630" t="s">
        <v>816</v>
      </c>
      <c r="B86" s="655"/>
      <c r="C86" s="655"/>
      <c r="D86" s="655"/>
      <c r="E86" s="655"/>
      <c r="F86" s="655"/>
      <c r="G86" s="645"/>
      <c r="H86" s="653"/>
      <c r="I86" s="655"/>
      <c r="J86" s="630"/>
      <c r="K86" s="630"/>
      <c r="L86" s="630"/>
      <c r="M86" s="630"/>
      <c r="N86" s="630"/>
      <c r="O86" s="630"/>
      <c r="P86" s="646"/>
      <c r="Q86" s="647"/>
      <c r="R86" s="628"/>
      <c r="S86" s="630"/>
      <c r="T86" s="630"/>
      <c r="U86" s="627"/>
      <c r="V86" s="630"/>
      <c r="W86" s="653"/>
      <c r="X86" s="630"/>
      <c r="Y86" s="630"/>
      <c r="Z86" s="630"/>
      <c r="AA86" s="628"/>
      <c r="AB86" s="630"/>
      <c r="AC86" s="630"/>
      <c r="AD86" s="630"/>
      <c r="AE86" s="630"/>
      <c r="AF86" s="630"/>
      <c r="AG86" s="630"/>
      <c r="AH86" s="653"/>
      <c r="AI86" s="647"/>
      <c r="AJ86" s="645"/>
      <c r="AK86" s="644"/>
      <c r="AL86" s="656"/>
      <c r="AM86" s="656"/>
      <c r="AN86" s="656"/>
      <c r="AO86" s="656"/>
      <c r="AP86" s="650" t="s">
        <v>817</v>
      </c>
      <c r="AQ86" s="650" t="s">
        <v>817</v>
      </c>
      <c r="AR86" s="650" t="s">
        <v>817</v>
      </c>
      <c r="AS86" s="651"/>
      <c r="AT86" s="652"/>
      <c r="AU86" s="1">
        <v>5</v>
      </c>
      <c r="AV86" s="1">
        <f t="shared" si="16"/>
        <v>7</v>
      </c>
      <c r="AW86" s="1"/>
      <c r="AX86" s="1"/>
    </row>
    <row r="87" spans="1:52">
      <c r="A87" s="630"/>
      <c r="B87" s="655"/>
      <c r="C87" s="655"/>
      <c r="D87" s="655"/>
      <c r="E87" s="655"/>
      <c r="F87" s="655"/>
      <c r="G87" s="645"/>
      <c r="H87" s="653"/>
      <c r="I87" s="655"/>
      <c r="J87" s="630"/>
      <c r="K87" s="630"/>
      <c r="L87" s="630"/>
      <c r="M87" s="630"/>
      <c r="N87" s="630"/>
      <c r="O87" s="630"/>
      <c r="P87" s="646"/>
      <c r="Q87" s="647"/>
      <c r="R87" s="628"/>
      <c r="S87" s="630"/>
      <c r="T87" s="630"/>
      <c r="U87" s="627"/>
      <c r="V87" s="630"/>
      <c r="W87" s="653"/>
      <c r="X87" s="630"/>
      <c r="Y87" s="630"/>
      <c r="Z87" s="630"/>
      <c r="AA87" s="628"/>
      <c r="AB87" s="630"/>
      <c r="AC87" s="630"/>
      <c r="AD87" s="630"/>
      <c r="AE87" s="630"/>
      <c r="AF87" s="630"/>
      <c r="AG87" s="630"/>
      <c r="AH87" s="653"/>
      <c r="AI87" s="647"/>
      <c r="AJ87" s="645"/>
      <c r="AK87" s="644"/>
      <c r="AL87" s="656"/>
      <c r="AM87" s="656"/>
      <c r="AN87" s="656"/>
      <c r="AO87" s="656"/>
      <c r="AP87" s="650" t="s">
        <v>817</v>
      </c>
      <c r="AQ87" s="650" t="s">
        <v>817</v>
      </c>
      <c r="AR87" s="650" t="s">
        <v>817</v>
      </c>
      <c r="AS87" s="651"/>
      <c r="AT87" s="652"/>
      <c r="AU87" s="1">
        <f>SUM(B87:AT87)</f>
        <v>0</v>
      </c>
      <c r="AV87" s="1">
        <f t="shared" si="16"/>
        <v>0</v>
      </c>
      <c r="AW87" s="1"/>
      <c r="AX87" s="1"/>
    </row>
    <row r="88" spans="1:52">
      <c r="A88" s="651" t="s">
        <v>825</v>
      </c>
      <c r="B88" s="655"/>
      <c r="C88" s="655"/>
      <c r="D88" s="655"/>
      <c r="E88" s="655"/>
      <c r="F88" s="655"/>
      <c r="G88" s="645"/>
      <c r="H88" s="653"/>
      <c r="I88" s="655"/>
      <c r="J88" s="630"/>
      <c r="K88" s="630"/>
      <c r="L88" s="630"/>
      <c r="M88" s="630"/>
      <c r="N88" s="630"/>
      <c r="O88" s="630"/>
      <c r="P88" s="646"/>
      <c r="Q88" s="647"/>
      <c r="R88" s="628"/>
      <c r="S88" s="630"/>
      <c r="T88" s="630"/>
      <c r="U88" s="627"/>
      <c r="V88" s="630"/>
      <c r="W88" s="653"/>
      <c r="X88" s="630"/>
      <c r="Y88" s="630"/>
      <c r="Z88" s="630"/>
      <c r="AA88" s="628"/>
      <c r="AB88" s="630"/>
      <c r="AC88" s="630"/>
      <c r="AD88" s="630"/>
      <c r="AE88" s="630"/>
      <c r="AF88" s="630"/>
      <c r="AG88" s="630"/>
      <c r="AH88" s="653"/>
      <c r="AI88" s="647"/>
      <c r="AJ88" s="645"/>
      <c r="AK88" s="644"/>
      <c r="AL88" s="656"/>
      <c r="AM88" s="656"/>
      <c r="AN88" s="656"/>
      <c r="AO88" s="656"/>
      <c r="AP88" s="650" t="s">
        <v>817</v>
      </c>
      <c r="AQ88" s="650" t="s">
        <v>817</v>
      </c>
      <c r="AR88" s="650" t="s">
        <v>817</v>
      </c>
      <c r="AS88" s="651"/>
      <c r="AT88" s="652"/>
      <c r="AU88" s="1">
        <f>SUM(B88:AT88)</f>
        <v>0</v>
      </c>
      <c r="AV88" s="1">
        <f t="shared" si="16"/>
        <v>0</v>
      </c>
      <c r="AW88" s="1"/>
      <c r="AX88" s="1"/>
    </row>
    <row r="89" spans="1:52">
      <c r="A89" s="1" t="s">
        <v>826</v>
      </c>
      <c r="B89" s="655"/>
      <c r="C89" s="655"/>
      <c r="D89" s="655"/>
      <c r="E89" s="655"/>
      <c r="F89" s="655"/>
      <c r="G89" s="645"/>
      <c r="H89" s="653"/>
      <c r="I89" s="655"/>
      <c r="J89" s="630"/>
      <c r="K89" s="630"/>
      <c r="L89" s="630"/>
      <c r="M89" s="630"/>
      <c r="N89" s="630"/>
      <c r="O89" s="630"/>
      <c r="P89" s="646"/>
      <c r="Q89" s="647"/>
      <c r="R89" s="630"/>
      <c r="S89" s="630"/>
      <c r="T89" s="630"/>
      <c r="U89" s="630"/>
      <c r="V89" s="630"/>
      <c r="W89" s="653"/>
      <c r="X89" s="630"/>
      <c r="Y89" s="630"/>
      <c r="Z89" s="630"/>
      <c r="AA89" s="630"/>
      <c r="AB89" s="630"/>
      <c r="AC89" s="630"/>
      <c r="AD89" s="630"/>
      <c r="AE89" s="630"/>
      <c r="AF89" s="630"/>
      <c r="AG89" s="630"/>
      <c r="AH89" s="653"/>
      <c r="AI89" s="647"/>
      <c r="AJ89" s="645"/>
      <c r="AK89" s="655"/>
      <c r="AL89" s="656"/>
      <c r="AM89" s="656"/>
      <c r="AN89" s="656"/>
      <c r="AO89" s="656"/>
      <c r="AP89" s="650" t="s">
        <v>817</v>
      </c>
      <c r="AQ89" s="650" t="s">
        <v>817</v>
      </c>
      <c r="AR89" s="650" t="s">
        <v>817</v>
      </c>
      <c r="AS89" s="651"/>
      <c r="AT89" s="652"/>
      <c r="AU89" s="1"/>
      <c r="AV89" s="1"/>
      <c r="AW89" s="1"/>
      <c r="AX89" s="1"/>
    </row>
    <row r="90" spans="1:52">
      <c r="A90" s="1" t="s">
        <v>827</v>
      </c>
      <c r="B90" s="655"/>
      <c r="C90" s="655"/>
      <c r="D90" s="655"/>
      <c r="E90" s="655"/>
      <c r="F90" s="655"/>
      <c r="G90" s="645"/>
      <c r="H90" s="653"/>
      <c r="I90" s="655"/>
      <c r="J90" s="630"/>
      <c r="K90" s="630"/>
      <c r="L90" s="630"/>
      <c r="M90" s="630"/>
      <c r="N90" s="630"/>
      <c r="O90" s="630"/>
      <c r="P90" s="646"/>
      <c r="Q90" s="647"/>
      <c r="R90" s="628"/>
      <c r="S90" s="630"/>
      <c r="T90" s="630"/>
      <c r="U90" s="627"/>
      <c r="V90" s="630"/>
      <c r="W90" s="653"/>
      <c r="X90" s="630"/>
      <c r="Y90" s="630"/>
      <c r="Z90" s="630"/>
      <c r="AA90" s="630"/>
      <c r="AB90" s="630"/>
      <c r="AC90" s="630"/>
      <c r="AD90" s="630"/>
      <c r="AE90" s="630"/>
      <c r="AF90" s="630"/>
      <c r="AG90" s="630"/>
      <c r="AH90" s="653"/>
      <c r="AI90" s="647"/>
      <c r="AJ90" s="645"/>
      <c r="AK90" s="655"/>
      <c r="AL90" s="656"/>
      <c r="AM90" s="656"/>
      <c r="AN90" s="656"/>
      <c r="AO90" s="656"/>
      <c r="AP90" s="650" t="s">
        <v>817</v>
      </c>
      <c r="AQ90" s="650" t="s">
        <v>817</v>
      </c>
      <c r="AR90" s="650" t="s">
        <v>817</v>
      </c>
      <c r="AS90" s="651"/>
      <c r="AT90" s="652"/>
      <c r="AU90" s="1"/>
      <c r="AV90" s="1"/>
      <c r="AW90" s="1"/>
      <c r="AX90" s="1"/>
    </row>
    <row r="91" spans="1:52">
      <c r="A91" s="1" t="s">
        <v>828</v>
      </c>
      <c r="B91" s="655"/>
      <c r="C91" s="655"/>
      <c r="D91" s="655"/>
      <c r="E91" s="655"/>
      <c r="F91" s="655"/>
      <c r="G91" s="645"/>
      <c r="H91" s="653"/>
      <c r="I91" s="655"/>
      <c r="J91" s="630"/>
      <c r="K91" s="630"/>
      <c r="L91" s="630"/>
      <c r="M91" s="630"/>
      <c r="N91" s="630"/>
      <c r="O91" s="630"/>
      <c r="P91" s="646"/>
      <c r="Q91" s="647"/>
      <c r="R91" s="628"/>
      <c r="S91" s="630"/>
      <c r="T91" s="630"/>
      <c r="U91" s="627"/>
      <c r="V91" s="630"/>
      <c r="W91" s="653"/>
      <c r="X91" s="630"/>
      <c r="Y91" s="630"/>
      <c r="Z91" s="630"/>
      <c r="AA91" s="630"/>
      <c r="AB91" s="630"/>
      <c r="AC91" s="630"/>
      <c r="AD91" s="630"/>
      <c r="AE91" s="630"/>
      <c r="AF91" s="630"/>
      <c r="AG91" s="630"/>
      <c r="AH91" s="653"/>
      <c r="AI91" s="647"/>
      <c r="AJ91" s="645"/>
      <c r="AK91" s="655"/>
      <c r="AL91" s="656"/>
      <c r="AM91" s="656"/>
      <c r="AN91" s="656"/>
      <c r="AO91" s="656"/>
      <c r="AP91" s="650" t="s">
        <v>817</v>
      </c>
      <c r="AQ91" s="650" t="s">
        <v>817</v>
      </c>
      <c r="AR91" s="650" t="s">
        <v>817</v>
      </c>
      <c r="AS91" s="651"/>
      <c r="AT91" s="652"/>
      <c r="AU91" s="1"/>
      <c r="AV91" s="1"/>
      <c r="AW91" s="1"/>
      <c r="AX91" s="1"/>
    </row>
    <row r="92" spans="1:52">
      <c r="A92" s="1" t="s">
        <v>829</v>
      </c>
      <c r="B92" s="655"/>
      <c r="C92" s="655"/>
      <c r="D92" s="655"/>
      <c r="E92" s="655"/>
      <c r="F92" s="655"/>
      <c r="G92" s="645"/>
      <c r="H92" s="653"/>
      <c r="I92" s="655"/>
      <c r="J92" s="630"/>
      <c r="K92" s="630"/>
      <c r="L92" s="630"/>
      <c r="M92" s="630"/>
      <c r="N92" s="630"/>
      <c r="O92" s="630"/>
      <c r="P92" s="646"/>
      <c r="Q92" s="647"/>
      <c r="R92" s="628"/>
      <c r="S92" s="630"/>
      <c r="T92" s="630"/>
      <c r="U92" s="627"/>
      <c r="V92" s="630"/>
      <c r="W92" s="653"/>
      <c r="X92" s="630"/>
      <c r="Y92" s="630"/>
      <c r="Z92" s="630"/>
      <c r="AA92" s="630"/>
      <c r="AB92" s="630"/>
      <c r="AC92" s="630"/>
      <c r="AD92" s="630"/>
      <c r="AE92" s="630"/>
      <c r="AF92" s="630"/>
      <c r="AG92" s="630"/>
      <c r="AH92" s="653"/>
      <c r="AI92" s="647"/>
      <c r="AJ92" s="645"/>
      <c r="AK92" s="655"/>
      <c r="AL92" s="656"/>
      <c r="AM92" s="656"/>
      <c r="AN92" s="656"/>
      <c r="AO92" s="656"/>
      <c r="AP92" s="650" t="s">
        <v>817</v>
      </c>
      <c r="AQ92" s="650" t="s">
        <v>817</v>
      </c>
      <c r="AR92" s="650" t="s">
        <v>817</v>
      </c>
      <c r="AS92" s="651"/>
      <c r="AT92" s="652"/>
      <c r="AU92" s="1"/>
      <c r="AV92" s="1"/>
      <c r="AW92" s="1"/>
      <c r="AX92" s="1"/>
    </row>
    <row r="93" spans="1:52">
      <c r="A93" s="1"/>
      <c r="B93" s="655"/>
      <c r="C93" s="655"/>
      <c r="D93" s="655"/>
      <c r="E93" s="655"/>
      <c r="F93" s="655"/>
      <c r="G93" s="645"/>
      <c r="H93" s="653"/>
      <c r="I93" s="655"/>
      <c r="J93" s="630"/>
      <c r="K93" s="630"/>
      <c r="L93" s="630"/>
      <c r="M93" s="630"/>
      <c r="N93" s="630"/>
      <c r="O93" s="630"/>
      <c r="P93" s="646"/>
      <c r="Q93" s="647"/>
      <c r="R93" s="628"/>
      <c r="S93" s="630"/>
      <c r="T93" s="630"/>
      <c r="U93" s="627"/>
      <c r="V93" s="630"/>
      <c r="W93" s="653"/>
      <c r="X93" s="630"/>
      <c r="Y93" s="630"/>
      <c r="Z93" s="630"/>
      <c r="AA93" s="630"/>
      <c r="AB93" s="630"/>
      <c r="AC93" s="630"/>
      <c r="AD93" s="630"/>
      <c r="AE93" s="630"/>
      <c r="AF93" s="630"/>
      <c r="AG93" s="630"/>
      <c r="AH93" s="653"/>
      <c r="AI93" s="647"/>
      <c r="AJ93" s="645"/>
      <c r="AK93" s="655"/>
      <c r="AL93" s="656"/>
      <c r="AM93" s="656"/>
      <c r="AN93" s="656"/>
      <c r="AO93" s="656"/>
      <c r="AP93" s="650" t="s">
        <v>817</v>
      </c>
      <c r="AQ93" s="650" t="s">
        <v>817</v>
      </c>
      <c r="AR93" s="650" t="s">
        <v>817</v>
      </c>
      <c r="AS93" s="651"/>
      <c r="AT93" s="652"/>
      <c r="AU93" s="1"/>
      <c r="AV93" s="1"/>
      <c r="AW93" s="1"/>
      <c r="AX93" s="1"/>
    </row>
    <row r="94" spans="1:52">
      <c r="A94" s="625" t="s">
        <v>0</v>
      </c>
      <c r="B94" s="661">
        <f t="shared" ref="B94:AG94" si="17">SUM(B62:B92)</f>
        <v>6</v>
      </c>
      <c r="C94" s="661">
        <f t="shared" si="17"/>
        <v>6</v>
      </c>
      <c r="D94" s="661">
        <f t="shared" si="17"/>
        <v>6</v>
      </c>
      <c r="E94" s="661">
        <f t="shared" si="17"/>
        <v>6</v>
      </c>
      <c r="F94" s="661">
        <f t="shared" si="17"/>
        <v>6</v>
      </c>
      <c r="G94" s="661">
        <f t="shared" si="17"/>
        <v>6</v>
      </c>
      <c r="H94" s="661"/>
      <c r="I94" s="661">
        <f t="shared" si="17"/>
        <v>6</v>
      </c>
      <c r="J94" s="661">
        <f t="shared" si="17"/>
        <v>26</v>
      </c>
      <c r="K94" s="661">
        <f t="shared" si="17"/>
        <v>26</v>
      </c>
      <c r="L94" s="661">
        <f t="shared" si="17"/>
        <v>26</v>
      </c>
      <c r="M94" s="661">
        <f t="shared" si="17"/>
        <v>26</v>
      </c>
      <c r="N94" s="661">
        <f t="shared" si="17"/>
        <v>26</v>
      </c>
      <c r="O94" s="661">
        <f t="shared" si="17"/>
        <v>26</v>
      </c>
      <c r="P94" s="661"/>
      <c r="Q94" s="661"/>
      <c r="R94" s="661">
        <f t="shared" si="17"/>
        <v>26</v>
      </c>
      <c r="S94" s="661">
        <f t="shared" si="17"/>
        <v>23</v>
      </c>
      <c r="T94" s="661">
        <f t="shared" si="17"/>
        <v>23</v>
      </c>
      <c r="U94" s="661">
        <f t="shared" si="17"/>
        <v>23</v>
      </c>
      <c r="V94" s="661">
        <f t="shared" si="17"/>
        <v>23</v>
      </c>
      <c r="W94" s="661"/>
      <c r="X94" s="661">
        <f t="shared" si="17"/>
        <v>24</v>
      </c>
      <c r="Y94" s="661">
        <f t="shared" si="17"/>
        <v>24</v>
      </c>
      <c r="Z94" s="661">
        <f t="shared" si="17"/>
        <v>24</v>
      </c>
      <c r="AA94" s="661">
        <f t="shared" si="17"/>
        <v>24</v>
      </c>
      <c r="AB94" s="661">
        <f t="shared" si="17"/>
        <v>21</v>
      </c>
      <c r="AC94" s="661">
        <f t="shared" si="17"/>
        <v>21</v>
      </c>
      <c r="AD94" s="661">
        <f t="shared" si="17"/>
        <v>21</v>
      </c>
      <c r="AE94" s="661">
        <f t="shared" si="17"/>
        <v>21</v>
      </c>
      <c r="AF94" s="661">
        <f t="shared" si="17"/>
        <v>21</v>
      </c>
      <c r="AG94" s="661">
        <f t="shared" si="17"/>
        <v>21</v>
      </c>
      <c r="AH94" s="661"/>
      <c r="AI94" s="661"/>
      <c r="AJ94" s="661"/>
      <c r="AK94" s="661"/>
      <c r="AL94" s="661"/>
      <c r="AM94" s="661"/>
      <c r="AN94" s="661"/>
      <c r="AO94" s="661"/>
      <c r="AP94" s="661"/>
      <c r="AQ94" s="661"/>
      <c r="AR94" s="661"/>
      <c r="AS94" s="661"/>
      <c r="AT94" s="661"/>
      <c r="AU94" s="1"/>
      <c r="AV94" s="1"/>
      <c r="AW94" s="1"/>
      <c r="AX94" s="1"/>
    </row>
    <row r="95" spans="1:52">
      <c r="A95" s="662"/>
      <c r="B95" s="663"/>
      <c r="C95" s="663"/>
      <c r="D95" s="663"/>
      <c r="E95" s="663"/>
      <c r="F95" s="663"/>
      <c r="G95" s="664"/>
      <c r="H95" s="663"/>
      <c r="I95" s="663"/>
      <c r="J95" s="663"/>
      <c r="K95" s="663"/>
      <c r="L95" s="663"/>
      <c r="M95" s="663"/>
      <c r="N95" s="663"/>
      <c r="O95" s="663"/>
      <c r="P95" s="663"/>
      <c r="Q95" s="663"/>
      <c r="R95" s="663"/>
      <c r="S95" s="663"/>
      <c r="T95" s="663"/>
      <c r="U95" s="663"/>
      <c r="V95" s="663"/>
      <c r="W95" s="663"/>
      <c r="X95" s="663"/>
      <c r="Y95" s="663"/>
      <c r="Z95" s="663"/>
      <c r="AA95" s="663"/>
      <c r="AB95" s="663"/>
      <c r="AC95" s="663"/>
      <c r="AD95" s="663"/>
      <c r="AE95" s="663"/>
      <c r="AF95" s="663"/>
      <c r="AG95" s="663"/>
      <c r="AH95" s="663"/>
      <c r="AI95" s="663"/>
      <c r="AJ95" s="663"/>
      <c r="AK95" s="663"/>
      <c r="AL95" s="663"/>
      <c r="AM95" s="663"/>
      <c r="AN95" s="663"/>
      <c r="AO95" s="663"/>
      <c r="AP95" s="663"/>
      <c r="AQ95" s="663"/>
      <c r="AR95" s="663"/>
      <c r="AS95" s="663"/>
    </row>
    <row r="96" spans="1:52">
      <c r="A96" s="656" t="s">
        <v>830</v>
      </c>
      <c r="B96" s="663"/>
      <c r="C96" s="663"/>
      <c r="D96" s="663"/>
      <c r="E96" s="663"/>
      <c r="F96" s="663"/>
      <c r="G96" s="664"/>
      <c r="H96" s="663"/>
      <c r="I96" s="663"/>
      <c r="J96" s="663"/>
      <c r="K96" s="663"/>
      <c r="L96" s="663"/>
      <c r="M96" s="663"/>
      <c r="N96" s="663"/>
      <c r="O96" s="663"/>
      <c r="P96" s="663"/>
      <c r="Q96" s="663"/>
      <c r="R96" s="663"/>
      <c r="S96" s="663"/>
      <c r="T96" s="663"/>
      <c r="U96" s="663"/>
      <c r="V96" s="663"/>
      <c r="W96" s="663"/>
      <c r="X96" s="663"/>
      <c r="Y96" s="663"/>
      <c r="Z96" s="663"/>
      <c r="AA96" s="663"/>
      <c r="AB96" s="663"/>
      <c r="AC96" s="663"/>
      <c r="AD96" s="663"/>
      <c r="AE96" s="663"/>
      <c r="AF96" s="663"/>
      <c r="AG96" s="663"/>
      <c r="AH96" s="663"/>
      <c r="AI96" s="663"/>
      <c r="AJ96" s="663"/>
      <c r="AK96" s="663"/>
      <c r="AL96" s="663"/>
      <c r="AM96" s="663"/>
      <c r="AN96" s="663"/>
      <c r="AO96" s="663"/>
      <c r="AP96" s="663"/>
      <c r="AQ96" s="663"/>
      <c r="AR96" s="663"/>
      <c r="AS96" s="663"/>
    </row>
    <row r="97" spans="1:50" ht="20.25">
      <c r="A97" s="665"/>
      <c r="B97" s="663"/>
      <c r="C97" s="663"/>
      <c r="D97" s="663"/>
      <c r="E97" s="663"/>
      <c r="F97" s="663"/>
      <c r="G97" s="664"/>
      <c r="H97" s="663"/>
      <c r="I97" s="663"/>
      <c r="J97" s="663"/>
      <c r="K97" s="663"/>
      <c r="L97" s="663"/>
      <c r="M97" s="663"/>
      <c r="N97" s="663"/>
      <c r="O97" s="663"/>
      <c r="P97" s="663"/>
      <c r="Q97" s="663"/>
      <c r="R97" s="663"/>
      <c r="S97" s="663"/>
      <c r="T97" s="663"/>
      <c r="U97" s="663"/>
      <c r="V97" s="663"/>
      <c r="W97" s="663"/>
      <c r="X97" s="663"/>
      <c r="Y97" s="663"/>
      <c r="Z97" s="663"/>
      <c r="AA97" s="663"/>
      <c r="AB97" s="663"/>
      <c r="AC97" s="663"/>
      <c r="AD97" s="663"/>
      <c r="AE97" s="663"/>
      <c r="AF97" s="663"/>
      <c r="AG97" s="663"/>
      <c r="AH97" s="663"/>
      <c r="AI97" s="663"/>
      <c r="AJ97" s="663"/>
      <c r="AK97" s="663"/>
      <c r="AL97" s="663"/>
      <c r="AM97" s="663"/>
      <c r="AN97" s="663"/>
      <c r="AO97" s="663"/>
      <c r="AP97" s="663"/>
      <c r="AQ97" s="663"/>
      <c r="AR97" s="663"/>
      <c r="AS97" s="663"/>
      <c r="AT97" s="663"/>
    </row>
    <row r="98" spans="1:50">
      <c r="A98" s="663"/>
      <c r="B98" s="662"/>
      <c r="C98" s="662"/>
      <c r="D98" s="662"/>
      <c r="E98" s="662"/>
      <c r="F98" s="662"/>
      <c r="G98" s="666"/>
      <c r="H98" s="662"/>
      <c r="I98" s="662"/>
      <c r="J98" s="662"/>
      <c r="K98" s="662"/>
      <c r="L98" s="662"/>
      <c r="M98" s="662"/>
      <c r="N98" s="662"/>
      <c r="O98" s="662"/>
      <c r="P98" s="662"/>
      <c r="Q98" s="662"/>
      <c r="R98" s="662"/>
      <c r="S98" s="662"/>
      <c r="T98" s="662"/>
      <c r="U98" s="662"/>
      <c r="V98" s="662"/>
      <c r="W98" s="662"/>
      <c r="X98" s="662"/>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3"/>
    </row>
    <row r="99" spans="1:50">
      <c r="A99" s="662"/>
      <c r="B99" s="662"/>
      <c r="C99" s="662"/>
      <c r="D99" s="662"/>
      <c r="E99" s="662"/>
      <c r="F99" s="662"/>
      <c r="G99" s="666"/>
      <c r="H99" s="662"/>
      <c r="I99" s="662"/>
      <c r="J99" s="662"/>
      <c r="K99" s="662"/>
      <c r="L99" s="662"/>
      <c r="M99" s="662"/>
      <c r="N99" s="662"/>
      <c r="O99" s="662"/>
      <c r="P99" s="662"/>
      <c r="Q99" s="662"/>
      <c r="R99" s="662"/>
      <c r="S99" s="662"/>
      <c r="T99" s="662"/>
      <c r="U99" s="662"/>
      <c r="V99" s="662"/>
      <c r="W99" s="662"/>
      <c r="X99" s="662"/>
      <c r="Y99" s="662"/>
      <c r="Z99" s="662"/>
      <c r="AA99" s="662"/>
      <c r="AB99" s="662"/>
      <c r="AC99" s="662"/>
      <c r="AD99" s="662"/>
      <c r="AE99" s="662"/>
      <c r="AF99" s="662"/>
      <c r="AG99" s="662"/>
      <c r="AH99" s="662"/>
      <c r="AI99" s="662"/>
      <c r="AJ99" s="662"/>
      <c r="AK99" s="662"/>
      <c r="AL99" s="662"/>
      <c r="AM99" s="662"/>
      <c r="AN99" s="662"/>
      <c r="AO99" s="662"/>
      <c r="AP99" s="662"/>
      <c r="AQ99" s="662"/>
      <c r="AR99" s="662"/>
      <c r="AS99" s="662"/>
      <c r="AT99" s="663"/>
    </row>
    <row r="100" spans="1:50">
      <c r="A100" s="662"/>
      <c r="B100" s="662"/>
      <c r="C100" s="662"/>
      <c r="D100" s="662"/>
      <c r="E100" s="662"/>
      <c r="F100" s="662"/>
      <c r="G100" s="666"/>
      <c r="H100" s="662"/>
      <c r="I100" s="662"/>
      <c r="J100" s="662"/>
      <c r="K100" s="662"/>
      <c r="L100" s="662"/>
      <c r="M100" s="662"/>
      <c r="N100" s="662"/>
      <c r="O100" s="662"/>
      <c r="P100" s="662"/>
      <c r="Q100" s="662"/>
      <c r="R100" s="662"/>
      <c r="S100" s="662"/>
      <c r="T100" s="662"/>
      <c r="U100" s="662"/>
      <c r="V100" s="662"/>
      <c r="W100" s="662"/>
      <c r="X100" s="662"/>
      <c r="Y100" s="662"/>
      <c r="Z100" s="662"/>
      <c r="AA100" s="662"/>
      <c r="AB100" s="662"/>
      <c r="AC100" s="662"/>
      <c r="AD100" s="662"/>
      <c r="AE100" s="662"/>
      <c r="AF100" s="662"/>
      <c r="AG100" s="662"/>
      <c r="AH100" s="662"/>
      <c r="AI100" s="662"/>
      <c r="AJ100" s="662"/>
      <c r="AK100" s="662"/>
      <c r="AL100" s="662"/>
      <c r="AM100" s="662"/>
      <c r="AN100" s="662"/>
      <c r="AO100" s="662"/>
      <c r="AP100" s="662"/>
      <c r="AQ100" s="662"/>
      <c r="AR100" s="662"/>
      <c r="AS100" s="662"/>
      <c r="AT100" s="663"/>
    </row>
    <row r="101" spans="1:50">
      <c r="A101" s="662"/>
      <c r="B101" s="662"/>
      <c r="C101" s="662"/>
      <c r="D101" s="662"/>
      <c r="E101" s="662"/>
      <c r="F101" s="662"/>
      <c r="G101" s="666"/>
      <c r="H101" s="662"/>
      <c r="I101" s="662"/>
      <c r="J101" s="662"/>
      <c r="K101" s="662"/>
      <c r="L101" s="662"/>
      <c r="M101" s="662"/>
      <c r="N101" s="662"/>
      <c r="O101" s="662"/>
      <c r="P101" s="662"/>
      <c r="Q101" s="662"/>
      <c r="R101" s="662"/>
      <c r="S101" s="662"/>
      <c r="T101" s="662"/>
      <c r="U101" s="662"/>
      <c r="V101" s="662"/>
      <c r="W101" s="662"/>
      <c r="X101" s="662"/>
      <c r="Y101" s="662"/>
      <c r="Z101" s="662"/>
      <c r="AA101" s="662"/>
      <c r="AB101" s="662"/>
      <c r="AC101" s="662"/>
      <c r="AD101" s="662"/>
      <c r="AE101" s="662"/>
      <c r="AF101" s="662"/>
      <c r="AG101" s="662"/>
      <c r="AH101" s="662"/>
      <c r="AI101" s="662"/>
      <c r="AJ101" s="662"/>
      <c r="AK101" s="662"/>
      <c r="AL101" s="662"/>
      <c r="AM101" s="662"/>
      <c r="AN101" s="662"/>
      <c r="AO101" s="662"/>
      <c r="AP101" s="662"/>
      <c r="AQ101" s="662"/>
      <c r="AR101" s="662"/>
      <c r="AS101" s="662"/>
      <c r="AT101" s="663"/>
    </row>
    <row r="102" spans="1:50">
      <c r="A102" s="662"/>
      <c r="B102" s="662"/>
      <c r="C102" s="662"/>
      <c r="D102" s="662"/>
      <c r="E102" s="662"/>
      <c r="F102" s="662"/>
      <c r="G102" s="666"/>
      <c r="H102" s="662"/>
      <c r="I102" s="662"/>
      <c r="J102" s="662"/>
      <c r="K102" s="662"/>
      <c r="L102" s="662"/>
      <c r="M102" s="662"/>
      <c r="N102" s="662"/>
      <c r="O102" s="662"/>
      <c r="P102" s="662"/>
      <c r="Q102" s="662"/>
      <c r="R102" s="662"/>
      <c r="S102" s="662"/>
      <c r="T102" s="662"/>
      <c r="U102" s="662"/>
      <c r="V102" s="662"/>
      <c r="W102" s="662"/>
      <c r="X102" s="662"/>
      <c r="Y102" s="662"/>
      <c r="Z102" s="662"/>
      <c r="AA102" s="662"/>
      <c r="AB102" s="662"/>
      <c r="AC102" s="662"/>
      <c r="AD102" s="662"/>
      <c r="AE102" s="662"/>
      <c r="AF102" s="662"/>
      <c r="AG102" s="662"/>
      <c r="AH102" s="662"/>
      <c r="AI102" s="662"/>
      <c r="AJ102" s="662"/>
      <c r="AK102" s="662"/>
      <c r="AL102" s="662"/>
      <c r="AM102" s="662"/>
      <c r="AN102" s="662"/>
      <c r="AO102" s="662"/>
      <c r="AP102" s="662"/>
      <c r="AQ102" s="662"/>
      <c r="AR102" s="662"/>
      <c r="AS102" s="662"/>
      <c r="AT102" s="663"/>
    </row>
    <row r="103" spans="1:50">
      <c r="A103" s="662"/>
      <c r="B103" s="662"/>
      <c r="C103" s="662"/>
      <c r="D103" s="662"/>
      <c r="E103" s="662"/>
      <c r="F103" s="662"/>
      <c r="G103" s="666"/>
      <c r="H103" s="662"/>
      <c r="I103" s="662"/>
      <c r="J103" s="662"/>
      <c r="K103" s="662"/>
      <c r="L103" s="662"/>
      <c r="M103" s="662"/>
      <c r="N103" s="662"/>
      <c r="O103" s="662"/>
      <c r="P103" s="662"/>
      <c r="Q103" s="662"/>
      <c r="R103" s="662"/>
      <c r="S103" s="662"/>
      <c r="T103" s="662"/>
      <c r="U103" s="662"/>
      <c r="V103" s="662"/>
      <c r="W103" s="662"/>
      <c r="X103" s="662"/>
      <c r="Y103" s="662"/>
      <c r="Z103" s="662"/>
      <c r="AA103" s="662"/>
      <c r="AB103" s="662"/>
      <c r="AC103" s="662"/>
      <c r="AD103" s="662"/>
      <c r="AE103" s="662"/>
      <c r="AF103" s="662"/>
      <c r="AG103" s="662"/>
      <c r="AH103" s="662"/>
      <c r="AI103" s="662"/>
      <c r="AJ103" s="662"/>
      <c r="AK103" s="662"/>
      <c r="AL103" s="662"/>
      <c r="AM103" s="662"/>
      <c r="AN103" s="662"/>
      <c r="AO103" s="662"/>
      <c r="AP103" s="662"/>
      <c r="AQ103" s="662"/>
      <c r="AR103" s="662"/>
      <c r="AS103" s="662"/>
      <c r="AT103" s="663"/>
    </row>
    <row r="104" spans="1:50">
      <c r="A104" s="663"/>
      <c r="B104" s="662"/>
      <c r="C104" s="662"/>
      <c r="D104" s="662"/>
      <c r="E104" s="662"/>
      <c r="F104" s="662"/>
      <c r="G104" s="666"/>
      <c r="H104" s="662"/>
      <c r="I104" s="662"/>
      <c r="J104" s="662"/>
      <c r="K104" s="662"/>
      <c r="L104" s="662"/>
      <c r="M104" s="662"/>
      <c r="N104" s="662"/>
      <c r="O104" s="662"/>
      <c r="P104" s="662"/>
      <c r="Q104" s="662"/>
      <c r="R104" s="662"/>
      <c r="S104" s="662"/>
      <c r="T104" s="662"/>
      <c r="U104" s="662"/>
      <c r="V104" s="662"/>
      <c r="W104" s="662"/>
      <c r="X104" s="662"/>
      <c r="Y104" s="662"/>
      <c r="Z104" s="662"/>
      <c r="AA104" s="662"/>
      <c r="AB104" s="662"/>
      <c r="AC104" s="662"/>
      <c r="AD104" s="662"/>
      <c r="AE104" s="662"/>
      <c r="AF104" s="662"/>
      <c r="AG104" s="662"/>
      <c r="AH104" s="662"/>
      <c r="AI104" s="662"/>
      <c r="AJ104" s="662"/>
      <c r="AK104" s="662"/>
      <c r="AL104" s="662"/>
      <c r="AM104" s="662"/>
      <c r="AN104" s="662"/>
      <c r="AO104" s="662"/>
      <c r="AP104" s="662"/>
      <c r="AQ104" s="662"/>
      <c r="AR104" s="662"/>
      <c r="AS104" s="662"/>
      <c r="AT104" s="663"/>
    </row>
    <row r="105" spans="1:50">
      <c r="A105" s="662"/>
      <c r="B105" s="662"/>
      <c r="C105" s="662"/>
      <c r="D105" s="662"/>
      <c r="E105" s="662"/>
      <c r="F105" s="662"/>
      <c r="G105" s="666"/>
      <c r="H105" s="662"/>
      <c r="I105" s="662"/>
      <c r="J105" s="662"/>
      <c r="K105" s="662"/>
      <c r="L105" s="662"/>
      <c r="M105" s="662"/>
      <c r="N105" s="662"/>
      <c r="O105" s="662"/>
      <c r="P105" s="662"/>
      <c r="Q105" s="662"/>
      <c r="R105" s="662"/>
      <c r="S105" s="662"/>
      <c r="T105" s="662"/>
      <c r="U105" s="662"/>
      <c r="V105" s="662"/>
      <c r="W105" s="662"/>
      <c r="X105" s="661"/>
      <c r="Y105" s="662"/>
      <c r="Z105" s="662"/>
      <c r="AA105" s="662"/>
      <c r="AB105" s="662"/>
      <c r="AC105" s="662"/>
      <c r="AD105" s="662"/>
      <c r="AE105" s="662"/>
      <c r="AF105" s="662"/>
      <c r="AG105" s="662"/>
      <c r="AH105" s="662"/>
      <c r="AI105" s="662"/>
      <c r="AJ105" s="662"/>
      <c r="AK105" s="662"/>
      <c r="AL105" s="662"/>
      <c r="AM105" s="662"/>
      <c r="AN105" s="662"/>
      <c r="AO105" s="662"/>
      <c r="AP105" s="662"/>
      <c r="AQ105" s="662"/>
      <c r="AR105" s="662"/>
      <c r="AS105" s="662"/>
      <c r="AT105" s="662"/>
      <c r="AU105" s="625"/>
      <c r="AV105" s="625"/>
      <c r="AW105" s="625"/>
      <c r="AX105" s="625"/>
    </row>
    <row r="106" spans="1:50">
      <c r="A106" s="662"/>
      <c r="B106" s="662"/>
      <c r="C106" s="662"/>
      <c r="D106" s="662"/>
      <c r="E106" s="662"/>
      <c r="F106" s="662"/>
      <c r="G106" s="666"/>
      <c r="H106" s="662"/>
      <c r="I106" s="662"/>
      <c r="J106" s="662"/>
      <c r="K106" s="662"/>
      <c r="L106" s="662"/>
      <c r="M106" s="662"/>
      <c r="N106" s="662"/>
      <c r="O106" s="662"/>
      <c r="P106" s="662"/>
      <c r="Q106" s="662"/>
      <c r="R106" s="662"/>
      <c r="S106" s="662"/>
      <c r="T106" s="662"/>
      <c r="U106" s="662"/>
      <c r="V106" s="662"/>
      <c r="W106" s="662"/>
      <c r="X106" s="662"/>
      <c r="Y106" s="662"/>
      <c r="Z106" s="662"/>
      <c r="AA106" s="662"/>
      <c r="AB106" s="662"/>
      <c r="AC106" s="662"/>
      <c r="AD106" s="662"/>
      <c r="AE106" s="662"/>
      <c r="AF106" s="662"/>
      <c r="AG106" s="662"/>
      <c r="AH106" s="662"/>
      <c r="AI106" s="662"/>
      <c r="AJ106" s="662"/>
      <c r="AK106" s="662"/>
      <c r="AL106" s="662"/>
      <c r="AM106" s="662"/>
      <c r="AN106" s="662"/>
      <c r="AO106" s="662"/>
      <c r="AP106" s="662"/>
      <c r="AQ106" s="662"/>
      <c r="AR106" s="662"/>
      <c r="AS106" s="662"/>
      <c r="AT106" s="667"/>
      <c r="AU106" s="625"/>
      <c r="AV106" s="625"/>
    </row>
    <row r="107" spans="1:50">
      <c r="A107" s="662"/>
      <c r="B107" s="662"/>
      <c r="C107" s="662"/>
      <c r="D107" s="662"/>
      <c r="E107" s="662"/>
      <c r="F107" s="662"/>
      <c r="G107" s="666"/>
      <c r="H107" s="662"/>
      <c r="I107" s="662"/>
      <c r="J107" s="662"/>
      <c r="K107" s="662"/>
      <c r="L107" s="662"/>
      <c r="M107" s="662"/>
      <c r="N107" s="662"/>
      <c r="O107" s="662"/>
      <c r="P107" s="662"/>
      <c r="Q107" s="666"/>
      <c r="R107" s="666"/>
      <c r="S107" s="662"/>
      <c r="T107" s="662"/>
      <c r="U107" s="668"/>
      <c r="V107" s="662"/>
      <c r="W107" s="662"/>
      <c r="X107" s="663"/>
      <c r="Y107" s="662"/>
      <c r="Z107" s="662"/>
      <c r="AA107" s="666"/>
      <c r="AB107" s="662"/>
      <c r="AC107" s="662"/>
      <c r="AD107" s="662"/>
      <c r="AE107" s="662"/>
      <c r="AF107" s="662"/>
      <c r="AG107" s="662"/>
      <c r="AH107" s="662"/>
      <c r="AI107" s="666"/>
      <c r="AJ107" s="666"/>
      <c r="AK107" s="662"/>
      <c r="AL107" s="662"/>
      <c r="AM107" s="662"/>
      <c r="AN107" s="662"/>
      <c r="AO107" s="662"/>
      <c r="AP107" s="662"/>
      <c r="AQ107" s="662"/>
      <c r="AR107" s="662"/>
      <c r="AS107" s="662"/>
      <c r="AT107" s="663"/>
    </row>
    <row r="108" spans="1:50">
      <c r="A108" s="662"/>
      <c r="B108" s="662"/>
      <c r="C108" s="662"/>
      <c r="D108" s="662"/>
      <c r="E108" s="662"/>
      <c r="F108" s="662"/>
      <c r="G108" s="666"/>
      <c r="H108" s="662"/>
      <c r="I108" s="662"/>
      <c r="J108" s="662"/>
      <c r="K108" s="662"/>
      <c r="L108" s="662"/>
      <c r="M108" s="662"/>
      <c r="N108" s="662"/>
      <c r="O108" s="662"/>
      <c r="P108" s="662"/>
      <c r="Q108" s="666"/>
      <c r="R108" s="666"/>
      <c r="S108" s="662"/>
      <c r="T108" s="662"/>
      <c r="U108" s="662"/>
      <c r="V108" s="662"/>
      <c r="W108" s="662"/>
      <c r="X108" s="663"/>
      <c r="Y108" s="662"/>
      <c r="Z108" s="662"/>
      <c r="AA108" s="666"/>
      <c r="AB108" s="662"/>
      <c r="AC108" s="662"/>
      <c r="AD108" s="662"/>
      <c r="AE108" s="662"/>
      <c r="AF108" s="662"/>
      <c r="AG108" s="662"/>
      <c r="AH108" s="662"/>
      <c r="AI108" s="666"/>
      <c r="AJ108" s="666"/>
      <c r="AK108" s="662"/>
      <c r="AL108" s="662"/>
      <c r="AM108" s="662"/>
      <c r="AN108" s="662"/>
      <c r="AO108" s="662"/>
      <c r="AP108" s="662"/>
      <c r="AQ108" s="662"/>
      <c r="AR108" s="662"/>
      <c r="AS108" s="662"/>
      <c r="AT108" s="663"/>
    </row>
    <row r="109" spans="1:50">
      <c r="A109" s="662"/>
      <c r="B109" s="662"/>
      <c r="C109" s="662"/>
      <c r="D109" s="662"/>
      <c r="E109" s="662"/>
      <c r="F109" s="662"/>
      <c r="G109" s="666"/>
      <c r="H109" s="662"/>
      <c r="I109" s="662"/>
      <c r="J109" s="662"/>
      <c r="K109" s="662"/>
      <c r="L109" s="662"/>
      <c r="M109" s="662"/>
      <c r="N109" s="662"/>
      <c r="O109" s="662"/>
      <c r="P109" s="662"/>
      <c r="Q109" s="666"/>
      <c r="R109" s="666"/>
      <c r="S109" s="662"/>
      <c r="T109" s="662"/>
      <c r="U109" s="662"/>
      <c r="V109" s="662"/>
      <c r="W109" s="662"/>
      <c r="X109" s="663"/>
      <c r="Y109" s="662"/>
      <c r="Z109" s="662"/>
      <c r="AA109" s="666"/>
      <c r="AB109" s="662"/>
      <c r="AC109" s="662"/>
      <c r="AD109" s="662"/>
      <c r="AE109" s="662"/>
      <c r="AF109" s="662"/>
      <c r="AG109" s="662"/>
      <c r="AH109" s="662"/>
      <c r="AI109" s="666"/>
      <c r="AJ109" s="666"/>
      <c r="AK109" s="662"/>
      <c r="AL109" s="662"/>
      <c r="AM109" s="662"/>
      <c r="AN109" s="662"/>
      <c r="AO109" s="662"/>
      <c r="AP109" s="662"/>
      <c r="AQ109" s="662"/>
      <c r="AR109" s="662"/>
      <c r="AS109" s="662"/>
      <c r="AT109" s="663"/>
    </row>
    <row r="110" spans="1:50">
      <c r="A110" s="662"/>
      <c r="B110" s="662"/>
      <c r="C110" s="662"/>
      <c r="D110" s="662"/>
      <c r="E110" s="662"/>
      <c r="F110" s="662"/>
      <c r="G110" s="666"/>
      <c r="H110" s="662"/>
      <c r="I110" s="662"/>
      <c r="J110" s="662"/>
      <c r="K110" s="662"/>
      <c r="L110" s="662"/>
      <c r="M110" s="662"/>
      <c r="N110" s="662"/>
      <c r="O110" s="662"/>
      <c r="P110" s="662"/>
      <c r="Q110" s="666"/>
      <c r="R110" s="666"/>
      <c r="S110" s="662"/>
      <c r="T110" s="662"/>
      <c r="U110" s="662"/>
      <c r="V110" s="662"/>
      <c r="W110" s="662"/>
      <c r="X110" s="663"/>
      <c r="Y110" s="662"/>
      <c r="Z110" s="662"/>
      <c r="AA110" s="666"/>
      <c r="AB110" s="662"/>
      <c r="AC110" s="662"/>
      <c r="AD110" s="662"/>
      <c r="AE110" s="662"/>
      <c r="AF110" s="662"/>
      <c r="AG110" s="662"/>
      <c r="AH110" s="662"/>
      <c r="AI110" s="666"/>
      <c r="AJ110" s="666"/>
      <c r="AK110" s="662"/>
      <c r="AL110" s="662"/>
      <c r="AM110" s="662"/>
      <c r="AN110" s="662"/>
      <c r="AO110" s="662"/>
      <c r="AP110" s="662"/>
      <c r="AQ110" s="662"/>
      <c r="AR110" s="662"/>
      <c r="AS110" s="662"/>
      <c r="AT110" s="663"/>
    </row>
    <row r="111" spans="1:50">
      <c r="A111" s="661"/>
      <c r="B111" s="663"/>
      <c r="C111" s="663"/>
      <c r="D111" s="663"/>
      <c r="E111" s="663"/>
      <c r="F111" s="663"/>
      <c r="G111" s="666"/>
      <c r="H111" s="663"/>
      <c r="I111" s="663"/>
      <c r="J111" s="663"/>
      <c r="K111" s="663"/>
      <c r="L111" s="663"/>
      <c r="M111" s="663"/>
      <c r="N111" s="663"/>
      <c r="O111" s="663"/>
      <c r="P111" s="663"/>
      <c r="Q111" s="666"/>
      <c r="R111" s="666"/>
      <c r="S111" s="663"/>
      <c r="T111" s="663"/>
      <c r="U111" s="662"/>
      <c r="V111" s="663"/>
      <c r="W111" s="663"/>
      <c r="X111" s="663"/>
      <c r="Y111" s="663"/>
      <c r="Z111" s="663"/>
      <c r="AA111" s="666"/>
      <c r="AB111" s="663"/>
      <c r="AC111" s="663"/>
      <c r="AD111" s="663"/>
      <c r="AE111" s="663"/>
      <c r="AF111" s="663"/>
      <c r="AG111" s="663"/>
      <c r="AH111" s="663"/>
      <c r="AI111" s="666"/>
      <c r="AJ111" s="666"/>
      <c r="AK111" s="662"/>
      <c r="AL111" s="662"/>
      <c r="AM111" s="663"/>
      <c r="AN111" s="663"/>
      <c r="AO111" s="663"/>
      <c r="AP111" s="663"/>
      <c r="AQ111" s="663"/>
      <c r="AR111" s="662"/>
      <c r="AS111" s="662"/>
      <c r="AT111" s="663"/>
    </row>
    <row r="112" spans="1:50">
      <c r="A112" s="661"/>
      <c r="B112" s="663"/>
      <c r="C112" s="663"/>
      <c r="D112" s="663"/>
      <c r="E112" s="663"/>
      <c r="F112" s="663"/>
      <c r="G112" s="666"/>
      <c r="H112" s="663"/>
      <c r="I112" s="663"/>
      <c r="J112" s="663"/>
      <c r="K112" s="663"/>
      <c r="L112" s="663"/>
      <c r="M112" s="663"/>
      <c r="N112" s="663"/>
      <c r="O112" s="663"/>
      <c r="P112" s="663"/>
      <c r="Q112" s="666"/>
      <c r="R112" s="666"/>
      <c r="S112" s="663"/>
      <c r="T112" s="663"/>
      <c r="U112" s="662"/>
      <c r="V112" s="663"/>
      <c r="W112" s="663"/>
      <c r="X112" s="663"/>
      <c r="Y112" s="663"/>
      <c r="Z112" s="663"/>
      <c r="AA112" s="666"/>
      <c r="AB112" s="663"/>
      <c r="AC112" s="663"/>
      <c r="AD112" s="663"/>
      <c r="AE112" s="663"/>
      <c r="AF112" s="663"/>
      <c r="AG112" s="663"/>
      <c r="AH112" s="663"/>
      <c r="AI112" s="666"/>
      <c r="AJ112" s="666"/>
      <c r="AK112" s="662"/>
      <c r="AL112" s="662"/>
      <c r="AM112" s="663"/>
      <c r="AN112" s="663"/>
      <c r="AO112" s="663"/>
      <c r="AP112" s="663"/>
      <c r="AQ112" s="663"/>
      <c r="AR112" s="662"/>
      <c r="AS112" s="662"/>
      <c r="AT112" s="663"/>
    </row>
    <row r="113" spans="1:49">
      <c r="A113" s="661"/>
      <c r="B113" s="663"/>
      <c r="C113" s="663"/>
      <c r="D113" s="663"/>
      <c r="E113" s="663"/>
      <c r="F113" s="663"/>
      <c r="G113" s="666"/>
      <c r="H113" s="663"/>
      <c r="I113" s="663"/>
      <c r="J113" s="663"/>
      <c r="K113" s="663"/>
      <c r="L113" s="663"/>
      <c r="M113" s="663"/>
      <c r="N113" s="663"/>
      <c r="O113" s="663"/>
      <c r="P113" s="663"/>
      <c r="Q113" s="666"/>
      <c r="R113" s="666"/>
      <c r="S113" s="663"/>
      <c r="T113" s="663"/>
      <c r="U113" s="662"/>
      <c r="V113" s="663"/>
      <c r="W113" s="663"/>
      <c r="X113" s="663"/>
      <c r="Y113" s="663"/>
      <c r="Z113" s="663"/>
      <c r="AA113" s="666"/>
      <c r="AB113" s="663"/>
      <c r="AC113" s="663"/>
      <c r="AD113" s="663"/>
      <c r="AE113" s="663"/>
      <c r="AF113" s="663"/>
      <c r="AG113" s="663"/>
      <c r="AH113" s="663"/>
      <c r="AI113" s="666"/>
      <c r="AJ113" s="666"/>
      <c r="AK113" s="662"/>
      <c r="AL113" s="663"/>
      <c r="AM113" s="663"/>
      <c r="AN113" s="663"/>
      <c r="AO113" s="663"/>
      <c r="AP113" s="663"/>
      <c r="AQ113" s="663"/>
      <c r="AR113" s="662"/>
      <c r="AS113" s="662"/>
      <c r="AT113" s="663"/>
    </row>
    <row r="114" spans="1:49">
      <c r="A114" s="661"/>
      <c r="B114" s="663"/>
      <c r="C114" s="663"/>
      <c r="D114" s="663"/>
      <c r="E114" s="663"/>
      <c r="F114" s="663"/>
      <c r="G114" s="666"/>
      <c r="H114" s="663"/>
      <c r="I114" s="663"/>
      <c r="J114" s="663"/>
      <c r="K114" s="663"/>
      <c r="L114" s="663"/>
      <c r="M114" s="663"/>
      <c r="N114" s="663"/>
      <c r="O114" s="663"/>
      <c r="P114" s="663"/>
      <c r="Q114" s="666"/>
      <c r="R114" s="666"/>
      <c r="S114" s="663"/>
      <c r="T114" s="663"/>
      <c r="U114" s="662"/>
      <c r="V114" s="663"/>
      <c r="W114" s="663"/>
      <c r="X114" s="663"/>
      <c r="Y114" s="663"/>
      <c r="Z114" s="663"/>
      <c r="AA114" s="666"/>
      <c r="AB114" s="663"/>
      <c r="AC114" s="663"/>
      <c r="AD114" s="663"/>
      <c r="AE114" s="663"/>
      <c r="AF114" s="663"/>
      <c r="AG114" s="663"/>
      <c r="AH114" s="663"/>
      <c r="AI114" s="666"/>
      <c r="AJ114" s="666"/>
      <c r="AK114" s="662"/>
      <c r="AL114" s="663"/>
      <c r="AM114" s="663"/>
      <c r="AN114" s="663"/>
      <c r="AO114" s="663"/>
      <c r="AP114" s="663"/>
      <c r="AQ114" s="663"/>
      <c r="AR114" s="662"/>
      <c r="AS114" s="662"/>
      <c r="AT114" s="663"/>
    </row>
    <row r="115" spans="1:49">
      <c r="A115" s="661"/>
      <c r="B115" s="663"/>
      <c r="C115" s="663"/>
      <c r="D115" s="663"/>
      <c r="E115" s="663"/>
      <c r="F115" s="663"/>
      <c r="G115" s="666"/>
      <c r="H115" s="663"/>
      <c r="I115" s="663"/>
      <c r="J115" s="663"/>
      <c r="K115" s="663"/>
      <c r="L115" s="663"/>
      <c r="M115" s="663"/>
      <c r="N115" s="663"/>
      <c r="O115" s="663"/>
      <c r="P115" s="663"/>
      <c r="Q115" s="666"/>
      <c r="R115" s="666"/>
      <c r="S115" s="663"/>
      <c r="T115" s="663"/>
      <c r="U115" s="662"/>
      <c r="V115" s="663"/>
      <c r="W115" s="663"/>
      <c r="X115" s="663"/>
      <c r="Y115" s="663"/>
      <c r="Z115" s="663"/>
      <c r="AA115" s="666"/>
      <c r="AB115" s="663"/>
      <c r="AC115" s="663"/>
      <c r="AD115" s="663"/>
      <c r="AE115" s="663"/>
      <c r="AF115" s="663"/>
      <c r="AG115" s="663"/>
      <c r="AH115" s="663"/>
      <c r="AI115" s="666"/>
      <c r="AJ115" s="666"/>
      <c r="AK115" s="662"/>
      <c r="AL115" s="663"/>
      <c r="AM115" s="663"/>
      <c r="AN115" s="663"/>
      <c r="AO115" s="663"/>
      <c r="AP115" s="663"/>
      <c r="AQ115" s="663"/>
      <c r="AR115" s="662"/>
      <c r="AS115" s="662"/>
      <c r="AT115" s="663"/>
    </row>
    <row r="116" spans="1:49">
      <c r="A116" s="661"/>
      <c r="B116" s="663"/>
      <c r="C116" s="663"/>
      <c r="D116" s="663"/>
      <c r="E116" s="663"/>
      <c r="F116" s="663"/>
      <c r="G116" s="666"/>
      <c r="H116" s="663"/>
      <c r="I116" s="663"/>
      <c r="J116" s="663"/>
      <c r="K116" s="663"/>
      <c r="L116" s="663"/>
      <c r="M116" s="663"/>
      <c r="N116" s="663"/>
      <c r="O116" s="663"/>
      <c r="P116" s="663"/>
      <c r="Q116" s="666"/>
      <c r="R116" s="666"/>
      <c r="S116" s="663"/>
      <c r="T116" s="663"/>
      <c r="U116" s="662"/>
      <c r="V116" s="663"/>
      <c r="W116" s="663"/>
      <c r="X116" s="663"/>
      <c r="Y116" s="663"/>
      <c r="Z116" s="663"/>
      <c r="AA116" s="666"/>
      <c r="AB116" s="663"/>
      <c r="AC116" s="663"/>
      <c r="AD116" s="663"/>
      <c r="AE116" s="663"/>
      <c r="AF116" s="663"/>
      <c r="AG116" s="663"/>
      <c r="AH116" s="663"/>
      <c r="AI116" s="666"/>
      <c r="AJ116" s="666"/>
      <c r="AK116" s="662"/>
      <c r="AL116" s="663"/>
      <c r="AM116" s="663"/>
      <c r="AN116" s="663"/>
      <c r="AO116" s="663"/>
      <c r="AP116" s="663"/>
      <c r="AQ116" s="663"/>
      <c r="AR116" s="662"/>
      <c r="AS116" s="662"/>
      <c r="AT116" s="663"/>
    </row>
    <row r="117" spans="1:49">
      <c r="A117" s="661"/>
      <c r="B117" s="663"/>
      <c r="C117" s="663"/>
      <c r="D117" s="663"/>
      <c r="E117" s="663"/>
      <c r="F117" s="663"/>
      <c r="G117" s="666"/>
      <c r="H117" s="663"/>
      <c r="I117" s="663"/>
      <c r="J117" s="663"/>
      <c r="K117" s="663"/>
      <c r="L117" s="663"/>
      <c r="M117" s="663"/>
      <c r="N117" s="663"/>
      <c r="O117" s="663"/>
      <c r="P117" s="663"/>
      <c r="Q117" s="666"/>
      <c r="R117" s="666"/>
      <c r="S117" s="663"/>
      <c r="T117" s="663"/>
      <c r="U117" s="662"/>
      <c r="V117" s="663"/>
      <c r="W117" s="663"/>
      <c r="X117" s="663"/>
      <c r="Y117" s="663"/>
      <c r="Z117" s="663"/>
      <c r="AA117" s="666"/>
      <c r="AB117" s="663"/>
      <c r="AC117" s="663"/>
      <c r="AD117" s="663"/>
      <c r="AE117" s="663"/>
      <c r="AF117" s="663"/>
      <c r="AG117" s="663"/>
      <c r="AH117" s="663"/>
      <c r="AI117" s="666"/>
      <c r="AJ117" s="666"/>
      <c r="AK117" s="662"/>
      <c r="AL117" s="663"/>
      <c r="AM117" s="663"/>
      <c r="AN117" s="663"/>
      <c r="AO117" s="663"/>
      <c r="AP117" s="663"/>
      <c r="AQ117" s="663"/>
      <c r="AR117" s="662"/>
      <c r="AS117" s="662"/>
      <c r="AT117" s="663"/>
    </row>
    <row r="118" spans="1:49">
      <c r="A118" s="661"/>
      <c r="B118" s="663"/>
      <c r="C118" s="663"/>
      <c r="D118" s="663"/>
      <c r="E118" s="663"/>
      <c r="F118" s="663"/>
      <c r="G118" s="666"/>
      <c r="H118" s="663"/>
      <c r="I118" s="663"/>
      <c r="J118" s="663"/>
      <c r="K118" s="663"/>
      <c r="L118" s="663"/>
      <c r="M118" s="663"/>
      <c r="N118" s="663"/>
      <c r="O118" s="663"/>
      <c r="P118" s="663"/>
      <c r="Q118" s="666"/>
      <c r="R118" s="666"/>
      <c r="S118" s="663"/>
      <c r="T118" s="663"/>
      <c r="U118" s="662"/>
      <c r="V118" s="663"/>
      <c r="W118" s="663"/>
      <c r="X118" s="663"/>
      <c r="Y118" s="663"/>
      <c r="Z118" s="663"/>
      <c r="AA118" s="666"/>
      <c r="AB118" s="663"/>
      <c r="AC118" s="663"/>
      <c r="AD118" s="663"/>
      <c r="AE118" s="663"/>
      <c r="AF118" s="663"/>
      <c r="AG118" s="663"/>
      <c r="AH118" s="663"/>
      <c r="AI118" s="666"/>
      <c r="AJ118" s="666"/>
      <c r="AK118" s="662"/>
      <c r="AL118" s="663"/>
      <c r="AM118" s="663"/>
      <c r="AN118" s="663"/>
      <c r="AO118" s="663"/>
      <c r="AP118" s="663"/>
      <c r="AQ118" s="663"/>
      <c r="AR118" s="662"/>
      <c r="AS118" s="662"/>
      <c r="AT118" s="663"/>
    </row>
    <row r="119" spans="1:49">
      <c r="A119" s="661"/>
      <c r="B119" s="663"/>
      <c r="C119" s="663"/>
      <c r="D119" s="663"/>
      <c r="E119" s="663"/>
      <c r="F119" s="663"/>
      <c r="G119" s="666"/>
      <c r="H119" s="663"/>
      <c r="I119" s="663"/>
      <c r="J119" s="663"/>
      <c r="K119" s="663"/>
      <c r="L119" s="663"/>
      <c r="M119" s="663"/>
      <c r="N119" s="663"/>
      <c r="O119" s="663"/>
      <c r="P119" s="663"/>
      <c r="Q119" s="666"/>
      <c r="R119" s="666"/>
      <c r="S119" s="663"/>
      <c r="T119" s="663"/>
      <c r="U119" s="662"/>
      <c r="V119" s="663"/>
      <c r="W119" s="663"/>
      <c r="X119" s="663"/>
      <c r="Y119" s="663"/>
      <c r="Z119" s="663"/>
      <c r="AA119" s="666"/>
      <c r="AB119" s="663"/>
      <c r="AC119" s="663"/>
      <c r="AD119" s="663"/>
      <c r="AE119" s="663"/>
      <c r="AF119" s="663"/>
      <c r="AG119" s="663"/>
      <c r="AH119" s="663"/>
      <c r="AI119" s="666"/>
      <c r="AJ119" s="666"/>
      <c r="AK119" s="662"/>
      <c r="AL119" s="663"/>
      <c r="AM119" s="663"/>
      <c r="AN119" s="663"/>
      <c r="AO119" s="663"/>
      <c r="AP119" s="663"/>
      <c r="AQ119" s="663"/>
      <c r="AR119" s="662"/>
      <c r="AS119" s="662"/>
      <c r="AT119" s="663"/>
    </row>
    <row r="120" spans="1:49">
      <c r="A120" s="661"/>
      <c r="B120" s="663"/>
      <c r="C120" s="663"/>
      <c r="D120" s="663"/>
      <c r="E120" s="663"/>
      <c r="F120" s="663"/>
      <c r="G120" s="666"/>
      <c r="H120" s="663"/>
      <c r="I120" s="663"/>
      <c r="J120" s="663"/>
      <c r="K120" s="663"/>
      <c r="L120" s="663"/>
      <c r="M120" s="663"/>
      <c r="N120" s="663"/>
      <c r="O120" s="663"/>
      <c r="P120" s="663"/>
      <c r="Q120" s="666"/>
      <c r="R120" s="666"/>
      <c r="S120" s="663"/>
      <c r="T120" s="663"/>
      <c r="U120" s="662"/>
      <c r="V120" s="663"/>
      <c r="W120" s="663"/>
      <c r="X120" s="663"/>
      <c r="Y120" s="663"/>
      <c r="Z120" s="663"/>
      <c r="AA120" s="666"/>
      <c r="AB120" s="663"/>
      <c r="AC120" s="663"/>
      <c r="AD120" s="663"/>
      <c r="AE120" s="663"/>
      <c r="AF120" s="663"/>
      <c r="AG120" s="663"/>
      <c r="AH120" s="663"/>
      <c r="AI120" s="666"/>
      <c r="AJ120" s="666"/>
      <c r="AK120" s="662"/>
      <c r="AL120" s="663"/>
      <c r="AM120" s="663"/>
      <c r="AN120" s="663"/>
      <c r="AO120" s="663"/>
      <c r="AP120" s="663"/>
      <c r="AQ120" s="663"/>
      <c r="AR120" s="662"/>
      <c r="AS120" s="662"/>
      <c r="AT120" s="663"/>
    </row>
    <row r="121" spans="1:49">
      <c r="A121" s="661"/>
      <c r="B121" s="663"/>
      <c r="C121" s="663"/>
      <c r="D121" s="663"/>
      <c r="E121" s="663"/>
      <c r="F121" s="663"/>
      <c r="G121" s="666"/>
      <c r="H121" s="663"/>
      <c r="I121" s="663"/>
      <c r="J121" s="663"/>
      <c r="K121" s="663"/>
      <c r="L121" s="663"/>
      <c r="M121" s="663"/>
      <c r="N121" s="663"/>
      <c r="O121" s="663"/>
      <c r="P121" s="663"/>
      <c r="Q121" s="666"/>
      <c r="R121" s="666"/>
      <c r="S121" s="663"/>
      <c r="T121" s="663"/>
      <c r="U121" s="662"/>
      <c r="V121" s="663"/>
      <c r="W121" s="663"/>
      <c r="X121" s="663"/>
      <c r="Y121" s="663"/>
      <c r="Z121" s="663"/>
      <c r="AA121" s="666"/>
      <c r="AB121" s="663"/>
      <c r="AC121" s="663"/>
      <c r="AD121" s="663"/>
      <c r="AE121" s="663"/>
      <c r="AF121" s="663"/>
      <c r="AG121" s="663"/>
      <c r="AH121" s="663"/>
      <c r="AI121" s="666"/>
      <c r="AJ121" s="666"/>
      <c r="AK121" s="662"/>
      <c r="AL121" s="663"/>
      <c r="AM121" s="663"/>
      <c r="AN121" s="663"/>
      <c r="AO121" s="663"/>
      <c r="AP121" s="663"/>
      <c r="AQ121" s="663"/>
      <c r="AR121" s="662"/>
      <c r="AS121" s="662"/>
      <c r="AT121" s="663"/>
    </row>
    <row r="122" spans="1:49">
      <c r="A122" s="661"/>
      <c r="B122" s="663"/>
      <c r="C122" s="663"/>
      <c r="D122" s="663"/>
      <c r="E122" s="663"/>
      <c r="F122" s="663"/>
      <c r="G122" s="666"/>
      <c r="H122" s="663"/>
      <c r="I122" s="663"/>
      <c r="J122" s="663"/>
      <c r="K122" s="663"/>
      <c r="L122" s="663"/>
      <c r="M122" s="663"/>
      <c r="N122" s="663"/>
      <c r="O122" s="663"/>
      <c r="P122" s="663"/>
      <c r="Q122" s="666"/>
      <c r="R122" s="666"/>
      <c r="S122" s="663"/>
      <c r="T122" s="663"/>
      <c r="U122" s="662"/>
      <c r="V122" s="663"/>
      <c r="W122" s="663"/>
      <c r="X122" s="663"/>
      <c r="Y122" s="663"/>
      <c r="Z122" s="663"/>
      <c r="AA122" s="666"/>
      <c r="AB122" s="663"/>
      <c r="AC122" s="663"/>
      <c r="AD122" s="663"/>
      <c r="AE122" s="663"/>
      <c r="AF122" s="663"/>
      <c r="AG122" s="663"/>
      <c r="AH122" s="663"/>
      <c r="AI122" s="666"/>
      <c r="AJ122" s="666"/>
      <c r="AK122" s="662"/>
      <c r="AL122" s="663"/>
      <c r="AM122" s="663"/>
      <c r="AN122" s="663"/>
      <c r="AO122" s="663"/>
      <c r="AP122" s="663"/>
      <c r="AQ122" s="663"/>
      <c r="AR122" s="662"/>
      <c r="AS122" s="662"/>
      <c r="AT122" s="663"/>
    </row>
    <row r="123" spans="1:49">
      <c r="A123" s="661"/>
      <c r="B123" s="663"/>
      <c r="C123" s="663"/>
      <c r="D123" s="663"/>
      <c r="E123" s="663"/>
      <c r="F123" s="663"/>
      <c r="G123" s="666"/>
      <c r="H123" s="663"/>
      <c r="I123" s="663"/>
      <c r="J123" s="663"/>
      <c r="K123" s="663"/>
      <c r="L123" s="663"/>
      <c r="M123" s="663"/>
      <c r="N123" s="663"/>
      <c r="O123" s="663"/>
      <c r="P123" s="663"/>
      <c r="Q123" s="666"/>
      <c r="R123" s="666"/>
      <c r="S123" s="663"/>
      <c r="T123" s="663"/>
      <c r="U123" s="662"/>
      <c r="V123" s="663"/>
      <c r="W123" s="663"/>
      <c r="X123" s="663"/>
      <c r="Y123" s="663"/>
      <c r="Z123" s="663"/>
      <c r="AA123" s="666"/>
      <c r="AB123" s="663"/>
      <c r="AC123" s="663"/>
      <c r="AD123" s="663"/>
      <c r="AE123" s="663"/>
      <c r="AF123" s="663"/>
      <c r="AG123" s="663"/>
      <c r="AH123" s="663"/>
      <c r="AI123" s="666"/>
      <c r="AJ123" s="666"/>
      <c r="AK123" s="662"/>
      <c r="AL123" s="663"/>
      <c r="AM123" s="663"/>
      <c r="AN123" s="663"/>
      <c r="AO123" s="663"/>
      <c r="AP123" s="663"/>
      <c r="AQ123" s="663"/>
      <c r="AR123" s="662"/>
      <c r="AS123" s="662"/>
      <c r="AT123" s="663"/>
    </row>
    <row r="124" spans="1:49">
      <c r="A124" s="661"/>
      <c r="B124" s="663"/>
      <c r="C124" s="663"/>
      <c r="D124" s="663"/>
      <c r="E124" s="663"/>
      <c r="F124" s="663"/>
      <c r="G124" s="666"/>
      <c r="H124" s="663"/>
      <c r="I124" s="663"/>
      <c r="J124" s="663"/>
      <c r="K124" s="663"/>
      <c r="L124" s="663"/>
      <c r="M124" s="663"/>
      <c r="N124" s="663"/>
      <c r="O124" s="663"/>
      <c r="P124" s="663"/>
      <c r="Q124" s="666"/>
      <c r="R124" s="666"/>
      <c r="S124" s="663"/>
      <c r="T124" s="663"/>
      <c r="U124" s="662"/>
      <c r="V124" s="663"/>
      <c r="W124" s="663"/>
      <c r="X124" s="663"/>
      <c r="Y124" s="663"/>
      <c r="Z124" s="663"/>
      <c r="AA124" s="666"/>
      <c r="AB124" s="663"/>
      <c r="AC124" s="663"/>
      <c r="AD124" s="663"/>
      <c r="AE124" s="663"/>
      <c r="AF124" s="663"/>
      <c r="AG124" s="663"/>
      <c r="AH124" s="663"/>
      <c r="AI124" s="666"/>
      <c r="AJ124" s="666"/>
      <c r="AK124" s="662"/>
      <c r="AL124" s="663"/>
      <c r="AM124" s="663"/>
      <c r="AN124" s="663"/>
      <c r="AO124" s="663"/>
      <c r="AP124" s="663"/>
      <c r="AQ124" s="663"/>
      <c r="AR124" s="662"/>
      <c r="AS124" s="662"/>
      <c r="AT124" s="663"/>
    </row>
    <row r="125" spans="1:49">
      <c r="A125" s="661"/>
      <c r="B125" s="663"/>
      <c r="C125" s="663"/>
      <c r="D125" s="663"/>
      <c r="E125" s="663"/>
      <c r="F125" s="663"/>
      <c r="G125" s="666"/>
      <c r="H125" s="663"/>
      <c r="I125" s="663"/>
      <c r="J125" s="663"/>
      <c r="K125" s="663"/>
      <c r="L125" s="663"/>
      <c r="M125" s="663"/>
      <c r="N125" s="663"/>
      <c r="O125" s="663"/>
      <c r="P125" s="663"/>
      <c r="Q125" s="666"/>
      <c r="R125" s="666"/>
      <c r="S125" s="663"/>
      <c r="T125" s="663"/>
      <c r="U125" s="662"/>
      <c r="V125" s="663"/>
      <c r="W125" s="663"/>
      <c r="X125" s="663"/>
      <c r="Y125" s="663"/>
      <c r="Z125" s="663"/>
      <c r="AA125" s="666"/>
      <c r="AB125" s="663"/>
      <c r="AC125" s="663"/>
      <c r="AD125" s="663"/>
      <c r="AE125" s="663"/>
      <c r="AF125" s="663"/>
      <c r="AG125" s="663"/>
      <c r="AH125" s="663"/>
      <c r="AI125" s="666"/>
      <c r="AJ125" s="666"/>
      <c r="AK125" s="662"/>
      <c r="AL125" s="663"/>
      <c r="AM125" s="663"/>
      <c r="AN125" s="663"/>
      <c r="AO125" s="663"/>
      <c r="AP125" s="663"/>
      <c r="AQ125" s="663"/>
      <c r="AR125" s="662"/>
      <c r="AS125" s="662"/>
      <c r="AT125" s="663"/>
      <c r="AW125">
        <f>SUM(AT110:AT125)/10</f>
        <v>0</v>
      </c>
    </row>
    <row r="126" spans="1:49">
      <c r="A126" s="662"/>
      <c r="B126" s="663"/>
      <c r="C126" s="663"/>
      <c r="D126" s="663"/>
      <c r="E126" s="663"/>
      <c r="F126" s="663"/>
      <c r="G126" s="666"/>
      <c r="H126" s="663"/>
      <c r="I126" s="663"/>
      <c r="J126" s="663"/>
      <c r="K126" s="663"/>
      <c r="L126" s="663"/>
      <c r="M126" s="663"/>
      <c r="N126" s="663"/>
      <c r="O126" s="663"/>
      <c r="P126" s="663"/>
      <c r="Q126" s="666"/>
      <c r="R126" s="666"/>
      <c r="S126" s="663"/>
      <c r="T126" s="663"/>
      <c r="U126" s="662"/>
      <c r="V126" s="663"/>
      <c r="W126" s="663"/>
      <c r="X126" s="663"/>
      <c r="Y126" s="663"/>
      <c r="Z126" s="663"/>
      <c r="AA126" s="666"/>
      <c r="AB126" s="663"/>
      <c r="AC126" s="663"/>
      <c r="AD126" s="663"/>
      <c r="AE126" s="663"/>
      <c r="AF126" s="663"/>
      <c r="AG126" s="663"/>
      <c r="AH126" s="663"/>
      <c r="AI126" s="666"/>
      <c r="AJ126" s="666"/>
      <c r="AK126" s="662"/>
      <c r="AL126" s="663"/>
      <c r="AM126" s="663"/>
      <c r="AN126" s="663"/>
      <c r="AO126" s="663"/>
      <c r="AP126" s="663"/>
      <c r="AQ126" s="663"/>
      <c r="AR126" s="662"/>
      <c r="AS126" s="662"/>
      <c r="AT126" s="663"/>
      <c r="AU126" s="669"/>
      <c r="AV126" s="669"/>
    </row>
    <row r="127" spans="1:49">
      <c r="A127" s="661"/>
      <c r="B127" s="663"/>
      <c r="C127" s="663"/>
      <c r="D127" s="663"/>
      <c r="E127" s="663"/>
      <c r="F127" s="663"/>
      <c r="G127" s="666"/>
      <c r="H127" s="663"/>
      <c r="I127" s="663"/>
      <c r="J127" s="663"/>
      <c r="K127" s="663"/>
      <c r="L127" s="663"/>
      <c r="M127" s="663"/>
      <c r="N127" s="663"/>
      <c r="O127" s="663"/>
      <c r="P127" s="663"/>
      <c r="Q127" s="666"/>
      <c r="R127" s="666"/>
      <c r="S127" s="663"/>
      <c r="T127" s="663"/>
      <c r="U127" s="662"/>
      <c r="V127" s="663"/>
      <c r="W127" s="663"/>
      <c r="X127" s="663"/>
      <c r="Y127" s="663"/>
      <c r="Z127" s="663"/>
      <c r="AA127" s="666"/>
      <c r="AB127" s="663"/>
      <c r="AC127" s="663"/>
      <c r="AD127" s="663"/>
      <c r="AE127" s="663"/>
      <c r="AF127" s="663"/>
      <c r="AG127" s="663"/>
      <c r="AH127" s="663"/>
      <c r="AI127" s="666"/>
      <c r="AJ127" s="666"/>
      <c r="AK127" s="662"/>
      <c r="AL127" s="663"/>
      <c r="AM127" s="663"/>
      <c r="AN127" s="663"/>
      <c r="AO127" s="663"/>
      <c r="AP127" s="663"/>
      <c r="AQ127" s="663"/>
      <c r="AR127" s="662"/>
      <c r="AS127" s="662"/>
      <c r="AT127" s="663"/>
    </row>
    <row r="128" spans="1:49">
      <c r="A128" s="661"/>
      <c r="B128" s="663"/>
      <c r="C128" s="663"/>
      <c r="D128" s="663"/>
      <c r="E128" s="663"/>
      <c r="F128" s="663"/>
      <c r="G128" s="666"/>
      <c r="H128" s="663"/>
      <c r="I128" s="663"/>
      <c r="J128" s="663"/>
      <c r="K128" s="663"/>
      <c r="L128" s="663"/>
      <c r="M128" s="663"/>
      <c r="N128" s="663"/>
      <c r="O128" s="663"/>
      <c r="P128" s="663"/>
      <c r="Q128" s="666"/>
      <c r="R128" s="666"/>
      <c r="S128" s="663"/>
      <c r="T128" s="663"/>
      <c r="U128" s="662"/>
      <c r="V128" s="663"/>
      <c r="W128" s="663"/>
      <c r="X128" s="663"/>
      <c r="Y128" s="663"/>
      <c r="Z128" s="663"/>
      <c r="AA128" s="666"/>
      <c r="AB128" s="663"/>
      <c r="AC128" s="663"/>
      <c r="AD128" s="663"/>
      <c r="AE128" s="663"/>
      <c r="AF128" s="663"/>
      <c r="AG128" s="663"/>
      <c r="AH128" s="663"/>
      <c r="AI128" s="666"/>
      <c r="AJ128" s="666"/>
      <c r="AK128" s="662"/>
      <c r="AL128" s="663"/>
      <c r="AM128" s="663"/>
      <c r="AN128" s="663"/>
      <c r="AO128" s="663"/>
      <c r="AP128" s="663"/>
      <c r="AQ128" s="663"/>
      <c r="AR128" s="662"/>
      <c r="AS128" s="662"/>
      <c r="AT128" s="663"/>
    </row>
    <row r="129" spans="1:48">
      <c r="A129" s="661"/>
      <c r="B129" s="663"/>
      <c r="C129" s="663"/>
      <c r="D129" s="663"/>
      <c r="E129" s="663"/>
      <c r="F129" s="663"/>
      <c r="G129" s="666"/>
      <c r="H129" s="663"/>
      <c r="I129" s="663"/>
      <c r="J129" s="663"/>
      <c r="K129" s="663"/>
      <c r="L129" s="663"/>
      <c r="M129" s="663"/>
      <c r="N129" s="663"/>
      <c r="O129" s="663"/>
      <c r="P129" s="663"/>
      <c r="Q129" s="666"/>
      <c r="R129" s="666"/>
      <c r="S129" s="663"/>
      <c r="T129" s="663"/>
      <c r="U129" s="662"/>
      <c r="V129" s="663"/>
      <c r="W129" s="663"/>
      <c r="X129" s="663"/>
      <c r="Y129" s="663"/>
      <c r="Z129" s="663"/>
      <c r="AA129" s="666"/>
      <c r="AB129" s="663"/>
      <c r="AC129" s="663"/>
      <c r="AD129" s="663"/>
      <c r="AE129" s="663"/>
      <c r="AF129" s="663"/>
      <c r="AG129" s="663"/>
      <c r="AH129" s="663"/>
      <c r="AI129" s="666"/>
      <c r="AJ129" s="666"/>
      <c r="AK129" s="662"/>
      <c r="AL129" s="663"/>
      <c r="AM129" s="663"/>
      <c r="AN129" s="663"/>
      <c r="AO129" s="663"/>
      <c r="AP129" s="663"/>
      <c r="AQ129" s="663"/>
      <c r="AR129" s="662"/>
      <c r="AS129" s="662"/>
      <c r="AT129" s="663"/>
      <c r="AU129" s="669"/>
      <c r="AV129" s="669"/>
    </row>
    <row r="130" spans="1:48">
      <c r="A130" s="662"/>
      <c r="B130" s="663"/>
      <c r="C130" s="663"/>
      <c r="D130" s="663"/>
      <c r="E130" s="663"/>
      <c r="F130" s="663"/>
      <c r="G130" s="666"/>
      <c r="H130" s="663"/>
      <c r="I130" s="663"/>
      <c r="J130" s="663"/>
      <c r="K130" s="663"/>
      <c r="L130" s="663"/>
      <c r="M130" s="663"/>
      <c r="N130" s="663"/>
      <c r="O130" s="663"/>
      <c r="P130" s="663"/>
      <c r="Q130" s="666"/>
      <c r="R130" s="666"/>
      <c r="S130" s="663"/>
      <c r="T130" s="663"/>
      <c r="U130" s="662"/>
      <c r="V130" s="663"/>
      <c r="W130" s="663"/>
      <c r="X130" s="663"/>
      <c r="Y130" s="663"/>
      <c r="Z130" s="663"/>
      <c r="AA130" s="666"/>
      <c r="AB130" s="663"/>
      <c r="AC130" s="663"/>
      <c r="AD130" s="663"/>
      <c r="AE130" s="663"/>
      <c r="AF130" s="663"/>
      <c r="AG130" s="663"/>
      <c r="AH130" s="663"/>
      <c r="AI130" s="666"/>
      <c r="AJ130" s="666"/>
      <c r="AK130" s="662"/>
      <c r="AL130" s="663"/>
      <c r="AM130" s="663"/>
      <c r="AN130" s="663"/>
      <c r="AO130" s="663"/>
      <c r="AP130" s="663"/>
      <c r="AQ130" s="663"/>
      <c r="AR130" s="662"/>
      <c r="AS130" s="662"/>
      <c r="AT130" s="663"/>
    </row>
    <row r="131" spans="1:48">
      <c r="A131" s="661"/>
      <c r="B131" s="663"/>
      <c r="C131" s="663"/>
      <c r="D131" s="663"/>
      <c r="E131" s="663"/>
      <c r="F131" s="663"/>
      <c r="G131" s="666"/>
      <c r="H131" s="663"/>
      <c r="I131" s="663"/>
      <c r="J131" s="663"/>
      <c r="K131" s="663"/>
      <c r="L131" s="663"/>
      <c r="M131" s="663"/>
      <c r="N131" s="663"/>
      <c r="O131" s="663"/>
      <c r="P131" s="663"/>
      <c r="Q131" s="666"/>
      <c r="R131" s="666"/>
      <c r="S131" s="663"/>
      <c r="T131" s="663"/>
      <c r="U131" s="662"/>
      <c r="V131" s="663"/>
      <c r="W131" s="663"/>
      <c r="X131" s="663"/>
      <c r="Y131" s="663"/>
      <c r="Z131" s="663"/>
      <c r="AA131" s="666"/>
      <c r="AB131" s="663"/>
      <c r="AC131" s="663"/>
      <c r="AD131" s="663"/>
      <c r="AE131" s="663"/>
      <c r="AF131" s="663"/>
      <c r="AG131" s="663"/>
      <c r="AH131" s="663"/>
      <c r="AI131" s="666"/>
      <c r="AJ131" s="666"/>
      <c r="AK131" s="662"/>
      <c r="AL131" s="663"/>
      <c r="AM131" s="663"/>
      <c r="AN131" s="663"/>
      <c r="AO131" s="663"/>
      <c r="AP131" s="663"/>
      <c r="AQ131" s="663"/>
      <c r="AR131" s="662"/>
      <c r="AS131" s="662"/>
      <c r="AT131" s="663"/>
    </row>
    <row r="132" spans="1:48">
      <c r="A132" s="661"/>
      <c r="B132" s="663"/>
      <c r="C132" s="663"/>
      <c r="D132" s="663"/>
      <c r="E132" s="663"/>
      <c r="F132" s="663"/>
      <c r="G132" s="666"/>
      <c r="H132" s="663"/>
      <c r="I132" s="663"/>
      <c r="J132" s="663"/>
      <c r="K132" s="663"/>
      <c r="L132" s="663"/>
      <c r="M132" s="663"/>
      <c r="N132" s="663"/>
      <c r="O132" s="663"/>
      <c r="P132" s="663"/>
      <c r="Q132" s="666"/>
      <c r="R132" s="666"/>
      <c r="S132" s="663"/>
      <c r="T132" s="663"/>
      <c r="U132" s="662"/>
      <c r="V132" s="663"/>
      <c r="W132" s="663"/>
      <c r="X132" s="663"/>
      <c r="Y132" s="663"/>
      <c r="Z132" s="663"/>
      <c r="AA132" s="666"/>
      <c r="AB132" s="663"/>
      <c r="AC132" s="663"/>
      <c r="AD132" s="663"/>
      <c r="AE132" s="663"/>
      <c r="AF132" s="663"/>
      <c r="AG132" s="663"/>
      <c r="AH132" s="663"/>
      <c r="AI132" s="666"/>
      <c r="AJ132" s="666"/>
      <c r="AK132" s="662"/>
      <c r="AL132" s="663"/>
      <c r="AM132" s="663"/>
      <c r="AN132" s="663"/>
      <c r="AO132" s="663"/>
      <c r="AP132" s="663"/>
      <c r="AQ132" s="663"/>
      <c r="AR132" s="662"/>
      <c r="AS132" s="662"/>
      <c r="AT132" s="663"/>
    </row>
    <row r="133" spans="1:48">
      <c r="A133" s="662"/>
      <c r="B133" s="663"/>
      <c r="C133" s="663"/>
      <c r="D133" s="663"/>
      <c r="E133" s="663"/>
      <c r="F133" s="663"/>
      <c r="G133" s="666"/>
      <c r="H133" s="663"/>
      <c r="I133" s="663"/>
      <c r="J133" s="663"/>
      <c r="K133" s="663"/>
      <c r="L133" s="663"/>
      <c r="M133" s="663"/>
      <c r="N133" s="663"/>
      <c r="O133" s="663"/>
      <c r="P133" s="663"/>
      <c r="Q133" s="666"/>
      <c r="R133" s="666"/>
      <c r="S133" s="663"/>
      <c r="T133" s="663"/>
      <c r="U133" s="662"/>
      <c r="V133" s="663"/>
      <c r="W133" s="663"/>
      <c r="X133" s="663"/>
      <c r="Y133" s="663"/>
      <c r="Z133" s="663"/>
      <c r="AA133" s="666"/>
      <c r="AB133" s="663"/>
      <c r="AC133" s="663"/>
      <c r="AD133" s="663"/>
      <c r="AE133" s="663"/>
      <c r="AF133" s="663"/>
      <c r="AG133" s="663"/>
      <c r="AH133" s="663"/>
      <c r="AI133" s="666"/>
      <c r="AJ133" s="666"/>
      <c r="AK133" s="662"/>
      <c r="AL133" s="663"/>
      <c r="AM133" s="663"/>
      <c r="AN133" s="663"/>
      <c r="AO133" s="663"/>
      <c r="AP133" s="663"/>
      <c r="AQ133" s="663"/>
      <c r="AR133" s="662"/>
      <c r="AS133" s="662"/>
      <c r="AT133" s="663"/>
    </row>
    <row r="134" spans="1:48">
      <c r="A134" s="663"/>
      <c r="B134" s="663"/>
      <c r="C134" s="663"/>
      <c r="D134" s="663"/>
      <c r="E134" s="663"/>
      <c r="F134" s="663"/>
      <c r="G134" s="666"/>
      <c r="H134" s="663"/>
      <c r="I134" s="663"/>
      <c r="J134" s="663"/>
      <c r="K134" s="663"/>
      <c r="L134" s="663"/>
      <c r="M134" s="663"/>
      <c r="N134" s="663"/>
      <c r="O134" s="663"/>
      <c r="P134" s="663"/>
      <c r="Q134" s="666"/>
      <c r="R134" s="666"/>
      <c r="S134" s="663"/>
      <c r="T134" s="663"/>
      <c r="U134" s="662"/>
      <c r="V134" s="663"/>
      <c r="W134" s="663"/>
      <c r="X134" s="663"/>
      <c r="Y134" s="663"/>
      <c r="Z134" s="663"/>
      <c r="AA134" s="666"/>
      <c r="AB134" s="663"/>
      <c r="AC134" s="663"/>
      <c r="AD134" s="663"/>
      <c r="AE134" s="663"/>
      <c r="AF134" s="663"/>
      <c r="AG134" s="663"/>
      <c r="AH134" s="663"/>
      <c r="AI134" s="666"/>
      <c r="AJ134" s="666"/>
      <c r="AK134" s="662"/>
      <c r="AL134" s="663"/>
      <c r="AM134" s="663"/>
      <c r="AN134" s="663"/>
      <c r="AO134" s="663"/>
      <c r="AP134" s="663"/>
      <c r="AQ134" s="663"/>
      <c r="AR134" s="662"/>
      <c r="AS134" s="662"/>
      <c r="AT134" s="663"/>
    </row>
    <row r="135" spans="1:48">
      <c r="A135" s="661"/>
      <c r="B135" s="663"/>
      <c r="C135" s="663"/>
      <c r="D135" s="663"/>
      <c r="E135" s="663"/>
      <c r="F135" s="663"/>
      <c r="G135" s="666"/>
      <c r="H135" s="663"/>
      <c r="I135" s="663"/>
      <c r="J135" s="663"/>
      <c r="K135" s="663"/>
      <c r="L135" s="663"/>
      <c r="M135" s="663"/>
      <c r="N135" s="663"/>
      <c r="O135" s="663"/>
      <c r="P135" s="663"/>
      <c r="Q135" s="666"/>
      <c r="R135" s="666"/>
      <c r="S135" s="663"/>
      <c r="T135" s="663"/>
      <c r="U135" s="662"/>
      <c r="V135" s="663"/>
      <c r="W135" s="663"/>
      <c r="X135" s="663"/>
      <c r="Y135" s="663"/>
      <c r="Z135" s="663"/>
      <c r="AA135" s="666"/>
      <c r="AB135" s="663"/>
      <c r="AC135" s="663"/>
      <c r="AD135" s="663"/>
      <c r="AE135" s="663"/>
      <c r="AF135" s="663"/>
      <c r="AG135" s="663"/>
      <c r="AH135" s="663"/>
      <c r="AI135" s="666"/>
      <c r="AJ135" s="666"/>
      <c r="AK135" s="662"/>
      <c r="AL135" s="663"/>
      <c r="AM135" s="663"/>
      <c r="AN135" s="663"/>
      <c r="AO135" s="663"/>
      <c r="AP135" s="663"/>
      <c r="AQ135" s="663"/>
      <c r="AR135" s="662"/>
      <c r="AS135" s="662"/>
      <c r="AT135" s="663"/>
    </row>
    <row r="136" spans="1:48">
      <c r="A136" s="661"/>
      <c r="B136" s="663"/>
      <c r="C136" s="663"/>
      <c r="D136" s="663"/>
      <c r="E136" s="663"/>
      <c r="F136" s="663"/>
      <c r="G136" s="666"/>
      <c r="H136" s="663"/>
      <c r="I136" s="663"/>
      <c r="J136" s="663"/>
      <c r="K136" s="663"/>
      <c r="L136" s="663"/>
      <c r="M136" s="663"/>
      <c r="N136" s="663"/>
      <c r="O136" s="663"/>
      <c r="P136" s="663"/>
      <c r="Q136" s="666"/>
      <c r="R136" s="666"/>
      <c r="S136" s="663"/>
      <c r="T136" s="663"/>
      <c r="U136" s="662"/>
      <c r="V136" s="663"/>
      <c r="W136" s="663"/>
      <c r="X136" s="663"/>
      <c r="Y136" s="663"/>
      <c r="Z136" s="663"/>
      <c r="AA136" s="666"/>
      <c r="AB136" s="663"/>
      <c r="AC136" s="663"/>
      <c r="AD136" s="663"/>
      <c r="AE136" s="663"/>
      <c r="AF136" s="663"/>
      <c r="AG136" s="663"/>
      <c r="AH136" s="663"/>
      <c r="AI136" s="666"/>
      <c r="AJ136" s="666"/>
      <c r="AK136" s="662"/>
      <c r="AL136" s="663"/>
      <c r="AM136" s="663"/>
      <c r="AN136" s="663"/>
      <c r="AO136" s="663"/>
      <c r="AP136" s="663"/>
      <c r="AQ136" s="663"/>
      <c r="AR136" s="662"/>
      <c r="AS136" s="662"/>
      <c r="AT136" s="663"/>
    </row>
    <row r="137" spans="1:48">
      <c r="A137" s="663"/>
      <c r="B137" s="663"/>
      <c r="C137" s="663"/>
      <c r="D137" s="663"/>
      <c r="E137" s="663"/>
      <c r="F137" s="663"/>
      <c r="G137" s="664"/>
      <c r="H137" s="663"/>
      <c r="I137" s="663"/>
      <c r="J137" s="663"/>
      <c r="K137" s="663"/>
      <c r="L137" s="663"/>
      <c r="M137" s="663"/>
      <c r="N137" s="663"/>
      <c r="O137" s="663"/>
      <c r="P137" s="663"/>
      <c r="Q137" s="663"/>
      <c r="R137" s="663"/>
      <c r="S137" s="663"/>
      <c r="T137" s="663"/>
      <c r="U137" s="663"/>
      <c r="V137" s="663"/>
      <c r="W137" s="663"/>
      <c r="X137" s="663"/>
      <c r="Y137" s="663"/>
      <c r="Z137" s="663"/>
      <c r="AA137" s="663"/>
      <c r="AB137" s="663"/>
      <c r="AC137" s="663"/>
      <c r="AD137" s="663"/>
      <c r="AE137" s="663"/>
      <c r="AF137" s="663"/>
      <c r="AG137" s="663"/>
      <c r="AH137" s="663"/>
      <c r="AI137" s="663"/>
      <c r="AJ137" s="663"/>
      <c r="AK137" s="663"/>
      <c r="AL137" s="663"/>
      <c r="AM137" s="663"/>
      <c r="AN137" s="663"/>
      <c r="AO137" s="663"/>
      <c r="AP137" s="663"/>
      <c r="AQ137" s="663"/>
      <c r="AR137" s="663"/>
      <c r="AS137" s="663"/>
      <c r="AT137" s="663"/>
    </row>
    <row r="138" spans="1:48">
      <c r="A138" s="662"/>
      <c r="B138" s="663"/>
      <c r="C138" s="663"/>
      <c r="D138" s="663"/>
      <c r="E138" s="663"/>
      <c r="F138" s="663"/>
      <c r="G138" s="666"/>
      <c r="H138" s="663"/>
      <c r="I138" s="663"/>
      <c r="J138" s="663"/>
      <c r="K138" s="663"/>
      <c r="L138" s="663"/>
      <c r="M138" s="663"/>
      <c r="N138" s="663"/>
      <c r="O138" s="663"/>
      <c r="P138" s="663"/>
      <c r="Q138" s="663"/>
      <c r="R138" s="663"/>
      <c r="S138" s="663"/>
      <c r="T138" s="663"/>
      <c r="U138" s="663"/>
      <c r="V138" s="663"/>
      <c r="W138" s="663"/>
      <c r="X138" s="663"/>
      <c r="Y138" s="663"/>
      <c r="Z138" s="663"/>
      <c r="AA138" s="663"/>
      <c r="AB138" s="663"/>
      <c r="AC138" s="663"/>
      <c r="AD138" s="663"/>
      <c r="AE138" s="663"/>
      <c r="AF138" s="663"/>
      <c r="AG138" s="663"/>
      <c r="AH138" s="663"/>
      <c r="AI138" s="663"/>
      <c r="AJ138" s="663"/>
      <c r="AK138" s="663"/>
      <c r="AL138" s="663"/>
      <c r="AM138" s="663"/>
      <c r="AN138" s="663"/>
      <c r="AO138" s="663"/>
      <c r="AP138" s="663"/>
      <c r="AQ138" s="663"/>
      <c r="AR138" s="663"/>
      <c r="AS138" s="663"/>
      <c r="AT138" s="663"/>
    </row>
    <row r="139" spans="1:48">
      <c r="A139" s="662"/>
      <c r="B139" s="662"/>
      <c r="C139" s="662"/>
      <c r="D139" s="662"/>
      <c r="E139" s="662"/>
      <c r="F139" s="662"/>
      <c r="G139" s="666"/>
      <c r="H139" s="662"/>
      <c r="I139" s="662"/>
      <c r="J139" s="662"/>
      <c r="K139" s="662"/>
      <c r="L139" s="662"/>
      <c r="M139" s="662"/>
      <c r="N139" s="662"/>
      <c r="O139" s="662"/>
      <c r="P139" s="662"/>
      <c r="Q139" s="662"/>
      <c r="R139" s="662"/>
      <c r="S139" s="662"/>
      <c r="T139" s="662"/>
      <c r="U139" s="662"/>
      <c r="V139" s="662"/>
      <c r="W139" s="662"/>
      <c r="X139" s="662"/>
      <c r="Y139" s="662"/>
      <c r="Z139" s="662"/>
      <c r="AA139" s="662"/>
      <c r="AB139" s="662"/>
      <c r="AC139" s="662"/>
      <c r="AD139" s="662"/>
      <c r="AE139" s="662"/>
      <c r="AF139" s="662"/>
      <c r="AG139" s="662"/>
      <c r="AH139" s="662"/>
      <c r="AI139" s="662"/>
      <c r="AJ139" s="662"/>
      <c r="AK139" s="662"/>
      <c r="AL139" s="662"/>
      <c r="AM139" s="662"/>
      <c r="AN139" s="662"/>
      <c r="AO139" s="662"/>
      <c r="AP139" s="662"/>
      <c r="AQ139" s="662"/>
      <c r="AR139" s="662"/>
      <c r="AS139" s="663"/>
    </row>
    <row r="140" spans="1:48">
      <c r="A140" s="663"/>
      <c r="B140" s="662"/>
      <c r="C140" s="662"/>
      <c r="D140" s="662"/>
      <c r="E140" s="662"/>
      <c r="F140" s="662"/>
      <c r="G140" s="666"/>
      <c r="H140" s="662"/>
      <c r="I140" s="662"/>
      <c r="J140" s="662"/>
      <c r="K140" s="662"/>
      <c r="L140" s="662"/>
      <c r="M140" s="662"/>
      <c r="N140" s="662"/>
      <c r="O140" s="662"/>
      <c r="P140" s="662"/>
      <c r="Q140" s="662"/>
      <c r="R140" s="662"/>
      <c r="S140" s="662"/>
      <c r="T140" s="662"/>
      <c r="U140" s="662"/>
      <c r="V140" s="662"/>
      <c r="W140" s="662"/>
      <c r="X140" s="662"/>
      <c r="Y140" s="662"/>
      <c r="Z140" s="662"/>
      <c r="AA140" s="662"/>
      <c r="AB140" s="662"/>
      <c r="AC140" s="662"/>
      <c r="AD140" s="662"/>
      <c r="AE140" s="662"/>
      <c r="AF140" s="662"/>
      <c r="AG140" s="662"/>
      <c r="AH140" s="662"/>
      <c r="AI140" s="662"/>
      <c r="AJ140" s="662"/>
      <c r="AK140" s="662"/>
      <c r="AL140" s="662"/>
      <c r="AM140" s="662"/>
      <c r="AN140" s="662"/>
      <c r="AO140" s="662"/>
      <c r="AP140" s="662"/>
      <c r="AQ140" s="662"/>
      <c r="AR140" s="662"/>
      <c r="AS140" s="663"/>
    </row>
    <row r="141" spans="1:48">
      <c r="A141" s="662"/>
      <c r="B141" s="662"/>
      <c r="C141" s="662"/>
      <c r="D141" s="662"/>
      <c r="E141" s="662"/>
      <c r="F141" s="662"/>
      <c r="G141" s="666"/>
      <c r="H141" s="662"/>
      <c r="I141" s="662"/>
      <c r="J141" s="662"/>
      <c r="K141" s="662"/>
      <c r="L141" s="662"/>
      <c r="M141" s="662"/>
      <c r="N141" s="662"/>
      <c r="O141" s="662"/>
      <c r="P141" s="662"/>
      <c r="Q141" s="662"/>
      <c r="R141" s="662"/>
      <c r="S141" s="662"/>
      <c r="T141" s="662"/>
      <c r="U141" s="662"/>
      <c r="V141" s="662"/>
      <c r="W141" s="662"/>
      <c r="X141" s="662"/>
      <c r="Y141" s="662"/>
      <c r="Z141" s="662"/>
      <c r="AA141" s="662"/>
      <c r="AB141" s="662"/>
      <c r="AC141" s="662"/>
      <c r="AD141" s="662"/>
      <c r="AE141" s="662"/>
      <c r="AF141" s="662"/>
      <c r="AG141" s="662"/>
      <c r="AH141" s="662"/>
      <c r="AI141" s="662"/>
      <c r="AJ141" s="662"/>
      <c r="AK141" s="662"/>
      <c r="AL141" s="662"/>
      <c r="AM141" s="662"/>
      <c r="AN141" s="662"/>
      <c r="AO141" s="662"/>
      <c r="AP141" s="662"/>
      <c r="AQ141" s="662"/>
      <c r="AR141" s="662"/>
      <c r="AS141" s="663"/>
    </row>
    <row r="142" spans="1:48">
      <c r="A142" s="662"/>
      <c r="B142" s="662"/>
      <c r="C142" s="662"/>
      <c r="D142" s="662"/>
      <c r="E142" s="662"/>
      <c r="F142" s="662"/>
      <c r="G142" s="666"/>
      <c r="H142" s="662"/>
      <c r="I142" s="662"/>
      <c r="J142" s="662"/>
      <c r="K142" s="662"/>
      <c r="L142" s="662"/>
      <c r="M142" s="662"/>
      <c r="N142" s="662"/>
      <c r="O142" s="662"/>
      <c r="P142" s="662"/>
      <c r="Q142" s="662"/>
      <c r="R142" s="662"/>
      <c r="S142" s="662"/>
      <c r="T142" s="662"/>
      <c r="U142" s="662"/>
      <c r="V142" s="662"/>
      <c r="W142" s="662"/>
      <c r="X142" s="662"/>
      <c r="Y142" s="662"/>
      <c r="Z142" s="662"/>
      <c r="AA142" s="662"/>
      <c r="AB142" s="662"/>
      <c r="AC142" s="662"/>
      <c r="AD142" s="662"/>
      <c r="AE142" s="662"/>
      <c r="AF142" s="662"/>
      <c r="AG142" s="662"/>
      <c r="AH142" s="662"/>
      <c r="AI142" s="662"/>
      <c r="AJ142" s="662"/>
      <c r="AK142" s="662"/>
      <c r="AL142" s="662"/>
      <c r="AM142" s="662"/>
      <c r="AN142" s="662"/>
      <c r="AO142" s="662"/>
      <c r="AP142" s="662"/>
      <c r="AQ142" s="662"/>
      <c r="AR142" s="667"/>
      <c r="AS142" s="663"/>
    </row>
    <row r="143" spans="1:48">
      <c r="A143" s="662"/>
      <c r="B143" s="662"/>
      <c r="C143" s="662"/>
      <c r="D143" s="662"/>
      <c r="E143" s="662"/>
      <c r="F143" s="662"/>
      <c r="G143" s="666"/>
      <c r="H143" s="662"/>
      <c r="I143" s="662"/>
      <c r="J143" s="668"/>
      <c r="K143" s="662"/>
      <c r="L143" s="662"/>
      <c r="M143" s="662"/>
      <c r="N143" s="662"/>
      <c r="O143" s="662"/>
      <c r="P143" s="662"/>
      <c r="Q143" s="666"/>
      <c r="R143" s="666"/>
      <c r="S143" s="662"/>
      <c r="T143" s="662"/>
      <c r="U143" s="668"/>
      <c r="V143" s="662"/>
      <c r="W143" s="662"/>
      <c r="X143" s="666"/>
      <c r="Y143" s="662"/>
      <c r="Z143" s="662"/>
      <c r="AA143" s="662"/>
      <c r="AB143" s="662"/>
      <c r="AC143" s="662"/>
      <c r="AD143" s="662"/>
      <c r="AE143" s="662"/>
      <c r="AF143" s="662"/>
      <c r="AG143" s="662"/>
      <c r="AH143" s="662"/>
      <c r="AI143" s="666"/>
      <c r="AJ143" s="666"/>
      <c r="AK143" s="662"/>
      <c r="AL143" s="662"/>
      <c r="AM143" s="662"/>
      <c r="AN143" s="662"/>
      <c r="AO143" s="662"/>
      <c r="AP143" s="662"/>
      <c r="AQ143" s="662"/>
      <c r="AR143" s="663"/>
      <c r="AS143" s="663"/>
    </row>
    <row r="144" spans="1:48">
      <c r="A144" s="662"/>
      <c r="B144" s="662"/>
      <c r="C144" s="662"/>
      <c r="D144" s="662"/>
      <c r="E144" s="662"/>
      <c r="F144" s="662"/>
      <c r="G144" s="666"/>
      <c r="H144" s="662"/>
      <c r="I144" s="662"/>
      <c r="J144" s="668"/>
      <c r="K144" s="662"/>
      <c r="L144" s="662"/>
      <c r="M144" s="662"/>
      <c r="N144" s="662"/>
      <c r="O144" s="662"/>
      <c r="P144" s="662"/>
      <c r="Q144" s="666"/>
      <c r="R144" s="666"/>
      <c r="S144" s="662"/>
      <c r="T144" s="662"/>
      <c r="U144" s="662"/>
      <c r="V144" s="662"/>
      <c r="W144" s="662"/>
      <c r="X144" s="666"/>
      <c r="Y144" s="662"/>
      <c r="Z144" s="662"/>
      <c r="AA144" s="662"/>
      <c r="AB144" s="662"/>
      <c r="AC144" s="662"/>
      <c r="AD144" s="662"/>
      <c r="AE144" s="662"/>
      <c r="AF144" s="662"/>
      <c r="AG144" s="662"/>
      <c r="AH144" s="662"/>
      <c r="AI144" s="666"/>
      <c r="AJ144" s="666"/>
      <c r="AK144" s="662"/>
      <c r="AL144" s="662"/>
      <c r="AM144" s="662"/>
      <c r="AN144" s="662"/>
      <c r="AO144" s="662"/>
      <c r="AP144" s="662"/>
      <c r="AQ144" s="662"/>
      <c r="AR144" s="663"/>
      <c r="AS144" s="663"/>
    </row>
    <row r="145" spans="1:45">
      <c r="A145" s="662"/>
      <c r="B145" s="662"/>
      <c r="C145" s="662"/>
      <c r="D145" s="662"/>
      <c r="E145" s="662"/>
      <c r="F145" s="662"/>
      <c r="G145" s="666"/>
      <c r="H145" s="662"/>
      <c r="I145" s="662"/>
      <c r="J145" s="668"/>
      <c r="K145" s="662"/>
      <c r="L145" s="662"/>
      <c r="M145" s="662"/>
      <c r="N145" s="662"/>
      <c r="O145" s="662"/>
      <c r="P145" s="662"/>
      <c r="Q145" s="666"/>
      <c r="R145" s="666"/>
      <c r="S145" s="662"/>
      <c r="T145" s="662"/>
      <c r="U145" s="662"/>
      <c r="V145" s="662"/>
      <c r="W145" s="662"/>
      <c r="X145" s="666"/>
      <c r="Y145" s="662"/>
      <c r="Z145" s="662"/>
      <c r="AA145" s="662"/>
      <c r="AB145" s="662"/>
      <c r="AC145" s="662"/>
      <c r="AD145" s="662"/>
      <c r="AE145" s="662"/>
      <c r="AF145" s="662"/>
      <c r="AG145" s="662"/>
      <c r="AH145" s="662"/>
      <c r="AI145" s="666"/>
      <c r="AJ145" s="666"/>
      <c r="AK145" s="662"/>
      <c r="AL145" s="662"/>
      <c r="AM145" s="662"/>
      <c r="AN145" s="662"/>
      <c r="AO145" s="662"/>
      <c r="AP145" s="662"/>
      <c r="AQ145" s="662"/>
      <c r="AR145" s="663"/>
      <c r="AS145" s="663"/>
    </row>
    <row r="146" spans="1:45">
      <c r="A146" s="662"/>
      <c r="B146" s="662"/>
      <c r="C146" s="662"/>
      <c r="D146" s="662"/>
      <c r="E146" s="662"/>
      <c r="F146" s="662"/>
      <c r="G146" s="666"/>
      <c r="H146" s="662"/>
      <c r="I146" s="662"/>
      <c r="J146" s="668"/>
      <c r="K146" s="662"/>
      <c r="L146" s="662"/>
      <c r="M146" s="662"/>
      <c r="N146" s="662"/>
      <c r="O146" s="662"/>
      <c r="P146" s="662"/>
      <c r="Q146" s="666"/>
      <c r="R146" s="666"/>
      <c r="S146" s="662"/>
      <c r="T146" s="662"/>
      <c r="U146" s="662"/>
      <c r="V146" s="662"/>
      <c r="W146" s="662"/>
      <c r="X146" s="666"/>
      <c r="Y146" s="662"/>
      <c r="Z146" s="662"/>
      <c r="AA146" s="662"/>
      <c r="AB146" s="662"/>
      <c r="AC146" s="662"/>
      <c r="AD146" s="662"/>
      <c r="AE146" s="662"/>
      <c r="AF146" s="662"/>
      <c r="AG146" s="662"/>
      <c r="AH146" s="662"/>
      <c r="AI146" s="666"/>
      <c r="AJ146" s="666"/>
      <c r="AK146" s="662"/>
      <c r="AL146" s="662"/>
      <c r="AM146" s="662"/>
      <c r="AN146" s="662"/>
      <c r="AO146" s="662"/>
      <c r="AP146" s="662"/>
      <c r="AQ146" s="662"/>
      <c r="AR146" s="663"/>
      <c r="AS146" s="663"/>
    </row>
    <row r="147" spans="1:45">
      <c r="A147" s="661"/>
      <c r="B147" s="663"/>
      <c r="C147" s="663"/>
      <c r="D147" s="663"/>
      <c r="E147" s="663"/>
      <c r="F147" s="663"/>
      <c r="G147" s="666"/>
      <c r="H147" s="663"/>
      <c r="I147" s="663"/>
      <c r="J147" s="668"/>
      <c r="K147" s="663"/>
      <c r="L147" s="663"/>
      <c r="M147" s="663"/>
      <c r="N147" s="663"/>
      <c r="O147" s="663"/>
      <c r="P147" s="663"/>
      <c r="Q147" s="666"/>
      <c r="R147" s="666"/>
      <c r="S147" s="663"/>
      <c r="T147" s="663"/>
      <c r="U147" s="662"/>
      <c r="V147" s="663"/>
      <c r="W147" s="663"/>
      <c r="X147" s="666"/>
      <c r="Y147" s="663"/>
      <c r="Z147" s="663"/>
      <c r="AA147" s="663"/>
      <c r="AB147" s="663"/>
      <c r="AC147" s="663"/>
      <c r="AD147" s="663"/>
      <c r="AE147" s="663"/>
      <c r="AF147" s="663"/>
      <c r="AG147" s="663"/>
      <c r="AH147" s="663"/>
      <c r="AI147" s="666"/>
      <c r="AJ147" s="666"/>
      <c r="AK147" s="663"/>
      <c r="AL147" s="663"/>
      <c r="AM147" s="663"/>
      <c r="AN147" s="663"/>
      <c r="AO147" s="663"/>
      <c r="AP147" s="662"/>
      <c r="AQ147" s="662"/>
      <c r="AR147" s="663"/>
      <c r="AS147" s="663"/>
    </row>
    <row r="148" spans="1:45">
      <c r="A148" s="661"/>
      <c r="B148" s="663"/>
      <c r="C148" s="663"/>
      <c r="D148" s="663"/>
      <c r="E148" s="663"/>
      <c r="F148" s="663"/>
      <c r="G148" s="666"/>
      <c r="H148" s="663"/>
      <c r="I148" s="663"/>
      <c r="J148" s="668"/>
      <c r="K148" s="663"/>
      <c r="L148" s="663"/>
      <c r="M148" s="663"/>
      <c r="N148" s="663"/>
      <c r="O148" s="663"/>
      <c r="P148" s="663"/>
      <c r="Q148" s="666"/>
      <c r="R148" s="666"/>
      <c r="S148" s="663"/>
      <c r="T148" s="663"/>
      <c r="U148" s="662"/>
      <c r="V148" s="663"/>
      <c r="W148" s="663"/>
      <c r="X148" s="666"/>
      <c r="Y148" s="663"/>
      <c r="Z148" s="663"/>
      <c r="AA148" s="663"/>
      <c r="AB148" s="663"/>
      <c r="AC148" s="663"/>
      <c r="AD148" s="663"/>
      <c r="AE148" s="663"/>
      <c r="AF148" s="663"/>
      <c r="AG148" s="663"/>
      <c r="AH148" s="663"/>
      <c r="AI148" s="666"/>
      <c r="AJ148" s="666"/>
      <c r="AK148" s="663"/>
      <c r="AL148" s="663"/>
      <c r="AM148" s="663"/>
      <c r="AN148" s="663"/>
      <c r="AO148" s="663"/>
      <c r="AP148" s="662"/>
      <c r="AQ148" s="662"/>
      <c r="AR148" s="663"/>
      <c r="AS148" s="663"/>
    </row>
    <row r="149" spans="1:45">
      <c r="A149" s="661"/>
      <c r="B149" s="663"/>
      <c r="C149" s="663"/>
      <c r="D149" s="663"/>
      <c r="E149" s="663"/>
      <c r="F149" s="663"/>
      <c r="G149" s="666"/>
      <c r="H149" s="663"/>
      <c r="I149" s="663"/>
      <c r="J149" s="668"/>
      <c r="K149" s="663"/>
      <c r="L149" s="663"/>
      <c r="M149" s="663"/>
      <c r="N149" s="663"/>
      <c r="O149" s="663"/>
      <c r="P149" s="663"/>
      <c r="Q149" s="666"/>
      <c r="R149" s="666"/>
      <c r="S149" s="663"/>
      <c r="T149" s="663"/>
      <c r="U149" s="662"/>
      <c r="V149" s="663"/>
      <c r="W149" s="663"/>
      <c r="X149" s="666"/>
      <c r="Y149" s="663"/>
      <c r="Z149" s="663"/>
      <c r="AA149" s="663"/>
      <c r="AB149" s="663"/>
      <c r="AC149" s="663"/>
      <c r="AD149" s="663"/>
      <c r="AE149" s="663"/>
      <c r="AF149" s="663"/>
      <c r="AG149" s="663"/>
      <c r="AH149" s="663"/>
      <c r="AI149" s="666"/>
      <c r="AJ149" s="666"/>
      <c r="AK149" s="663"/>
      <c r="AL149" s="663"/>
      <c r="AM149" s="663"/>
      <c r="AN149" s="663"/>
      <c r="AO149" s="663"/>
      <c r="AP149" s="662"/>
      <c r="AQ149" s="662"/>
      <c r="AR149" s="663"/>
      <c r="AS149" s="663"/>
    </row>
    <row r="150" spans="1:45">
      <c r="A150" s="661"/>
      <c r="B150" s="663"/>
      <c r="C150" s="663"/>
      <c r="D150" s="663"/>
      <c r="E150" s="663"/>
      <c r="F150" s="663"/>
      <c r="G150" s="666"/>
      <c r="H150" s="663"/>
      <c r="I150" s="663"/>
      <c r="J150" s="668"/>
      <c r="K150" s="663"/>
      <c r="L150" s="663"/>
      <c r="M150" s="663"/>
      <c r="N150" s="663"/>
      <c r="O150" s="663"/>
      <c r="P150" s="663"/>
      <c r="Q150" s="666"/>
      <c r="R150" s="666"/>
      <c r="S150" s="663"/>
      <c r="T150" s="663"/>
      <c r="U150" s="662"/>
      <c r="V150" s="663"/>
      <c r="W150" s="663"/>
      <c r="X150" s="666"/>
      <c r="Y150" s="663"/>
      <c r="Z150" s="663"/>
      <c r="AA150" s="663"/>
      <c r="AB150" s="663"/>
      <c r="AC150" s="663"/>
      <c r="AD150" s="663"/>
      <c r="AE150" s="663"/>
      <c r="AF150" s="663"/>
      <c r="AG150" s="663"/>
      <c r="AH150" s="663"/>
      <c r="AI150" s="666"/>
      <c r="AJ150" s="666"/>
      <c r="AK150" s="663"/>
      <c r="AL150" s="663"/>
      <c r="AM150" s="663"/>
      <c r="AN150" s="663"/>
      <c r="AO150" s="663"/>
      <c r="AP150" s="662"/>
      <c r="AQ150" s="662"/>
      <c r="AR150" s="663"/>
      <c r="AS150" s="663"/>
    </row>
    <row r="151" spans="1:45">
      <c r="A151" s="661"/>
      <c r="B151" s="663"/>
      <c r="C151" s="663"/>
      <c r="D151" s="663"/>
      <c r="E151" s="663"/>
      <c r="F151" s="663"/>
      <c r="G151" s="666"/>
      <c r="H151" s="663"/>
      <c r="I151" s="663"/>
      <c r="J151" s="668"/>
      <c r="K151" s="663"/>
      <c r="L151" s="663"/>
      <c r="M151" s="663"/>
      <c r="N151" s="663"/>
      <c r="O151" s="663"/>
      <c r="P151" s="663"/>
      <c r="Q151" s="666"/>
      <c r="R151" s="666"/>
      <c r="S151" s="663"/>
      <c r="T151" s="663"/>
      <c r="U151" s="662"/>
      <c r="V151" s="663"/>
      <c r="W151" s="663"/>
      <c r="X151" s="666"/>
      <c r="Y151" s="663"/>
      <c r="Z151" s="663"/>
      <c r="AA151" s="663"/>
      <c r="AB151" s="663"/>
      <c r="AC151" s="663"/>
      <c r="AD151" s="663"/>
      <c r="AE151" s="663"/>
      <c r="AF151" s="663"/>
      <c r="AG151" s="663"/>
      <c r="AH151" s="663"/>
      <c r="AI151" s="666"/>
      <c r="AJ151" s="666"/>
      <c r="AK151" s="663"/>
      <c r="AL151" s="663"/>
      <c r="AM151" s="663"/>
      <c r="AN151" s="663"/>
      <c r="AO151" s="663"/>
      <c r="AP151" s="662"/>
      <c r="AQ151" s="662"/>
      <c r="AR151" s="663"/>
      <c r="AS151" s="663"/>
    </row>
    <row r="152" spans="1:45">
      <c r="A152" s="661"/>
      <c r="B152" s="663"/>
      <c r="C152" s="663"/>
      <c r="D152" s="663"/>
      <c r="E152" s="663"/>
      <c r="F152" s="663"/>
      <c r="G152" s="666"/>
      <c r="H152" s="663"/>
      <c r="I152" s="663"/>
      <c r="J152" s="668"/>
      <c r="K152" s="663"/>
      <c r="L152" s="663"/>
      <c r="M152" s="663"/>
      <c r="N152" s="663"/>
      <c r="O152" s="663"/>
      <c r="P152" s="663"/>
      <c r="Q152" s="666"/>
      <c r="R152" s="666"/>
      <c r="S152" s="663"/>
      <c r="T152" s="663"/>
      <c r="U152" s="662"/>
      <c r="V152" s="663"/>
      <c r="W152" s="663"/>
      <c r="X152" s="666"/>
      <c r="Y152" s="663"/>
      <c r="Z152" s="663"/>
      <c r="AA152" s="663"/>
      <c r="AB152" s="663"/>
      <c r="AC152" s="663"/>
      <c r="AD152" s="663"/>
      <c r="AE152" s="663"/>
      <c r="AF152" s="663"/>
      <c r="AG152" s="663"/>
      <c r="AH152" s="663"/>
      <c r="AI152" s="666"/>
      <c r="AJ152" s="666"/>
      <c r="AK152" s="663"/>
      <c r="AL152" s="663"/>
      <c r="AM152" s="663"/>
      <c r="AN152" s="663"/>
      <c r="AO152" s="663"/>
      <c r="AP152" s="662"/>
      <c r="AQ152" s="662"/>
      <c r="AR152" s="663"/>
      <c r="AS152" s="663"/>
    </row>
    <row r="153" spans="1:45">
      <c r="A153" s="661"/>
      <c r="B153" s="663"/>
      <c r="C153" s="663"/>
      <c r="D153" s="663"/>
      <c r="E153" s="663"/>
      <c r="F153" s="663"/>
      <c r="G153" s="666"/>
      <c r="H153" s="663"/>
      <c r="I153" s="663"/>
      <c r="J153" s="668"/>
      <c r="K153" s="663"/>
      <c r="L153" s="663"/>
      <c r="M153" s="663"/>
      <c r="N153" s="663"/>
      <c r="O153" s="663"/>
      <c r="P153" s="663"/>
      <c r="Q153" s="666"/>
      <c r="R153" s="666"/>
      <c r="S153" s="663"/>
      <c r="T153" s="663"/>
      <c r="U153" s="662"/>
      <c r="V153" s="663"/>
      <c r="W153" s="663"/>
      <c r="X153" s="666"/>
      <c r="Y153" s="663"/>
      <c r="Z153" s="663"/>
      <c r="AA153" s="663"/>
      <c r="AB153" s="663"/>
      <c r="AC153" s="663"/>
      <c r="AD153" s="663"/>
      <c r="AE153" s="663"/>
      <c r="AF153" s="663"/>
      <c r="AG153" s="663"/>
      <c r="AH153" s="663"/>
      <c r="AI153" s="666"/>
      <c r="AJ153" s="666"/>
      <c r="AK153" s="663"/>
      <c r="AL153" s="663"/>
      <c r="AM153" s="663"/>
      <c r="AN153" s="663"/>
      <c r="AO153" s="663"/>
      <c r="AP153" s="662"/>
      <c r="AQ153" s="662"/>
      <c r="AR153" s="663"/>
      <c r="AS153" s="663"/>
    </row>
    <row r="154" spans="1:45">
      <c r="A154" s="661"/>
      <c r="B154" s="663"/>
      <c r="C154" s="663"/>
      <c r="D154" s="663"/>
      <c r="E154" s="663"/>
      <c r="F154" s="663"/>
      <c r="G154" s="666"/>
      <c r="H154" s="663"/>
      <c r="I154" s="663"/>
      <c r="J154" s="668"/>
      <c r="K154" s="663"/>
      <c r="L154" s="663"/>
      <c r="M154" s="663"/>
      <c r="N154" s="663"/>
      <c r="O154" s="663"/>
      <c r="P154" s="663"/>
      <c r="Q154" s="666"/>
      <c r="R154" s="666"/>
      <c r="S154" s="663"/>
      <c r="T154" s="663"/>
      <c r="U154" s="662"/>
      <c r="V154" s="663"/>
      <c r="W154" s="663"/>
      <c r="X154" s="666"/>
      <c r="Y154" s="663"/>
      <c r="Z154" s="663"/>
      <c r="AA154" s="663"/>
      <c r="AB154" s="663"/>
      <c r="AC154" s="663"/>
      <c r="AD154" s="663"/>
      <c r="AE154" s="663"/>
      <c r="AF154" s="663"/>
      <c r="AG154" s="663"/>
      <c r="AH154" s="663"/>
      <c r="AI154" s="666"/>
      <c r="AJ154" s="666"/>
      <c r="AK154" s="663"/>
      <c r="AL154" s="663"/>
      <c r="AM154" s="663"/>
      <c r="AN154" s="663"/>
      <c r="AO154" s="663"/>
      <c r="AP154" s="662"/>
      <c r="AQ154" s="662"/>
      <c r="AR154" s="663"/>
      <c r="AS154" s="663"/>
    </row>
    <row r="155" spans="1:45">
      <c r="A155" s="661"/>
      <c r="B155" s="663"/>
      <c r="C155" s="663"/>
      <c r="D155" s="663"/>
      <c r="E155" s="663"/>
      <c r="F155" s="663"/>
      <c r="G155" s="666"/>
      <c r="H155" s="663"/>
      <c r="I155" s="663"/>
      <c r="J155" s="668"/>
      <c r="K155" s="663"/>
      <c r="L155" s="663"/>
      <c r="M155" s="663"/>
      <c r="N155" s="663"/>
      <c r="O155" s="663"/>
      <c r="P155" s="663"/>
      <c r="Q155" s="666"/>
      <c r="R155" s="666"/>
      <c r="S155" s="663"/>
      <c r="T155" s="663"/>
      <c r="U155" s="662"/>
      <c r="V155" s="663"/>
      <c r="W155" s="663"/>
      <c r="X155" s="666"/>
      <c r="Y155" s="663"/>
      <c r="Z155" s="663"/>
      <c r="AA155" s="663"/>
      <c r="AB155" s="663"/>
      <c r="AC155" s="663"/>
      <c r="AD155" s="663"/>
      <c r="AE155" s="663"/>
      <c r="AF155" s="663"/>
      <c r="AG155" s="663"/>
      <c r="AH155" s="663"/>
      <c r="AI155" s="666"/>
      <c r="AJ155" s="666"/>
      <c r="AK155" s="663"/>
      <c r="AL155" s="663"/>
      <c r="AM155" s="663"/>
      <c r="AN155" s="663"/>
      <c r="AO155" s="663"/>
      <c r="AP155" s="662"/>
      <c r="AQ155" s="662"/>
      <c r="AR155" s="663"/>
      <c r="AS155" s="663"/>
    </row>
    <row r="156" spans="1:45">
      <c r="A156" s="661"/>
      <c r="B156" s="663"/>
      <c r="C156" s="663"/>
      <c r="D156" s="663"/>
      <c r="E156" s="663"/>
      <c r="F156" s="663"/>
      <c r="G156" s="666"/>
      <c r="H156" s="663"/>
      <c r="I156" s="663"/>
      <c r="J156" s="668"/>
      <c r="K156" s="663"/>
      <c r="L156" s="663"/>
      <c r="M156" s="663"/>
      <c r="N156" s="663"/>
      <c r="O156" s="663"/>
      <c r="P156" s="663"/>
      <c r="Q156" s="666"/>
      <c r="R156" s="666"/>
      <c r="S156" s="663"/>
      <c r="T156" s="663"/>
      <c r="U156" s="662"/>
      <c r="V156" s="663"/>
      <c r="W156" s="663"/>
      <c r="X156" s="666"/>
      <c r="Y156" s="663"/>
      <c r="Z156" s="663"/>
      <c r="AA156" s="663"/>
      <c r="AB156" s="663"/>
      <c r="AC156" s="663"/>
      <c r="AD156" s="663"/>
      <c r="AE156" s="663"/>
      <c r="AF156" s="663"/>
      <c r="AG156" s="663"/>
      <c r="AH156" s="663"/>
      <c r="AI156" s="666"/>
      <c r="AJ156" s="666"/>
      <c r="AK156" s="663"/>
      <c r="AL156" s="663"/>
      <c r="AM156" s="663"/>
      <c r="AN156" s="663"/>
      <c r="AO156" s="663"/>
      <c r="AP156" s="662"/>
      <c r="AQ156" s="662"/>
      <c r="AR156" s="663"/>
      <c r="AS156" s="663"/>
    </row>
    <row r="157" spans="1:45">
      <c r="A157" s="661"/>
      <c r="B157" s="663"/>
      <c r="C157" s="663"/>
      <c r="D157" s="663"/>
      <c r="E157" s="663"/>
      <c r="F157" s="663"/>
      <c r="G157" s="666"/>
      <c r="H157" s="663"/>
      <c r="I157" s="663"/>
      <c r="J157" s="668"/>
      <c r="K157" s="663"/>
      <c r="L157" s="663"/>
      <c r="M157" s="663"/>
      <c r="N157" s="663"/>
      <c r="O157" s="663"/>
      <c r="P157" s="663"/>
      <c r="Q157" s="666"/>
      <c r="R157" s="666"/>
      <c r="S157" s="663"/>
      <c r="T157" s="663"/>
      <c r="U157" s="662"/>
      <c r="V157" s="663"/>
      <c r="W157" s="663"/>
      <c r="X157" s="666"/>
      <c r="Y157" s="663"/>
      <c r="Z157" s="663"/>
      <c r="AA157" s="663"/>
      <c r="AB157" s="663"/>
      <c r="AC157" s="663"/>
      <c r="AD157" s="663"/>
      <c r="AE157" s="663"/>
      <c r="AF157" s="663"/>
      <c r="AG157" s="663"/>
      <c r="AH157" s="663"/>
      <c r="AI157" s="666"/>
      <c r="AJ157" s="666"/>
      <c r="AK157" s="663"/>
      <c r="AL157" s="663"/>
      <c r="AM157" s="663"/>
      <c r="AN157" s="663"/>
      <c r="AO157" s="663"/>
      <c r="AP157" s="662"/>
      <c r="AQ157" s="662"/>
      <c r="AR157" s="663"/>
      <c r="AS157" s="663"/>
    </row>
    <row r="158" spans="1:45">
      <c r="A158" s="661"/>
      <c r="B158" s="663"/>
      <c r="C158" s="663"/>
      <c r="D158" s="663"/>
      <c r="E158" s="663"/>
      <c r="F158" s="663"/>
      <c r="G158" s="666"/>
      <c r="H158" s="663"/>
      <c r="I158" s="663"/>
      <c r="J158" s="668"/>
      <c r="K158" s="663"/>
      <c r="L158" s="663"/>
      <c r="M158" s="663"/>
      <c r="N158" s="663"/>
      <c r="O158" s="663"/>
      <c r="P158" s="663"/>
      <c r="Q158" s="666"/>
      <c r="R158" s="666"/>
      <c r="S158" s="663"/>
      <c r="T158" s="663"/>
      <c r="U158" s="662"/>
      <c r="V158" s="663"/>
      <c r="W158" s="663"/>
      <c r="X158" s="666"/>
      <c r="Y158" s="663"/>
      <c r="Z158" s="663"/>
      <c r="AA158" s="663"/>
      <c r="AB158" s="663"/>
      <c r="AC158" s="663"/>
      <c r="AD158" s="663"/>
      <c r="AE158" s="663"/>
      <c r="AF158" s="663"/>
      <c r="AG158" s="663"/>
      <c r="AH158" s="663"/>
      <c r="AI158" s="666"/>
      <c r="AJ158" s="666"/>
      <c r="AK158" s="663"/>
      <c r="AL158" s="663"/>
      <c r="AM158" s="663"/>
      <c r="AN158" s="663"/>
      <c r="AO158" s="663"/>
      <c r="AP158" s="662"/>
      <c r="AQ158" s="662"/>
      <c r="AR158" s="663"/>
      <c r="AS158" s="663"/>
    </row>
    <row r="159" spans="1:45">
      <c r="A159" s="662"/>
      <c r="B159" s="663"/>
      <c r="C159" s="663"/>
      <c r="D159" s="663"/>
      <c r="E159" s="663"/>
      <c r="F159" s="663"/>
      <c r="G159" s="666"/>
      <c r="H159" s="663"/>
      <c r="I159" s="663"/>
      <c r="J159" s="668"/>
      <c r="K159" s="663"/>
      <c r="L159" s="663"/>
      <c r="M159" s="663"/>
      <c r="N159" s="663"/>
      <c r="O159" s="663"/>
      <c r="P159" s="663"/>
      <c r="Q159" s="666"/>
      <c r="R159" s="666"/>
      <c r="S159" s="663"/>
      <c r="T159" s="663"/>
      <c r="U159" s="662"/>
      <c r="V159" s="663"/>
      <c r="W159" s="663"/>
      <c r="X159" s="666"/>
      <c r="Y159" s="663"/>
      <c r="Z159" s="663"/>
      <c r="AA159" s="663"/>
      <c r="AB159" s="663"/>
      <c r="AC159" s="663"/>
      <c r="AD159" s="663"/>
      <c r="AE159" s="663"/>
      <c r="AF159" s="663"/>
      <c r="AG159" s="663"/>
      <c r="AH159" s="663"/>
      <c r="AI159" s="666"/>
      <c r="AJ159" s="666"/>
      <c r="AK159" s="663"/>
      <c r="AL159" s="663"/>
      <c r="AM159" s="663"/>
      <c r="AN159" s="663"/>
      <c r="AO159" s="663"/>
      <c r="AP159" s="662"/>
      <c r="AQ159" s="662"/>
      <c r="AR159" s="663"/>
      <c r="AS159" s="663"/>
    </row>
    <row r="160" spans="1:45">
      <c r="A160" s="661"/>
      <c r="B160" s="663"/>
      <c r="C160" s="663"/>
      <c r="D160" s="663"/>
      <c r="E160" s="663"/>
      <c r="F160" s="663"/>
      <c r="G160" s="666"/>
      <c r="H160" s="663"/>
      <c r="I160" s="663"/>
      <c r="J160" s="668"/>
      <c r="K160" s="663"/>
      <c r="L160" s="663"/>
      <c r="M160" s="663"/>
      <c r="N160" s="663"/>
      <c r="O160" s="663"/>
      <c r="P160" s="663"/>
      <c r="Q160" s="666"/>
      <c r="R160" s="666"/>
      <c r="S160" s="663"/>
      <c r="T160" s="663"/>
      <c r="U160" s="662"/>
      <c r="V160" s="663"/>
      <c r="W160" s="663"/>
      <c r="X160" s="666"/>
      <c r="Y160" s="663"/>
      <c r="Z160" s="663"/>
      <c r="AA160" s="663"/>
      <c r="AB160" s="663"/>
      <c r="AC160" s="663"/>
      <c r="AD160" s="663"/>
      <c r="AE160" s="663"/>
      <c r="AF160" s="663"/>
      <c r="AG160" s="663"/>
      <c r="AH160" s="663"/>
      <c r="AI160" s="666"/>
      <c r="AJ160" s="666"/>
      <c r="AK160" s="663"/>
      <c r="AL160" s="663"/>
      <c r="AM160" s="663"/>
      <c r="AN160" s="663"/>
      <c r="AO160" s="663"/>
      <c r="AP160" s="662"/>
      <c r="AQ160" s="662"/>
      <c r="AR160" s="663"/>
      <c r="AS160" s="663"/>
    </row>
    <row r="161" spans="1:45">
      <c r="A161" s="661"/>
      <c r="B161" s="663"/>
      <c r="C161" s="663"/>
      <c r="D161" s="663"/>
      <c r="E161" s="663"/>
      <c r="F161" s="663"/>
      <c r="G161" s="666"/>
      <c r="H161" s="663"/>
      <c r="I161" s="663"/>
      <c r="J161" s="668"/>
      <c r="K161" s="663"/>
      <c r="L161" s="663"/>
      <c r="M161" s="663"/>
      <c r="N161" s="663"/>
      <c r="O161" s="663"/>
      <c r="P161" s="663"/>
      <c r="Q161" s="666"/>
      <c r="R161" s="666"/>
      <c r="S161" s="663"/>
      <c r="T161" s="663"/>
      <c r="U161" s="662"/>
      <c r="V161" s="663"/>
      <c r="W161" s="663"/>
      <c r="X161" s="666"/>
      <c r="Y161" s="663"/>
      <c r="Z161" s="663"/>
      <c r="AA161" s="663"/>
      <c r="AB161" s="663"/>
      <c r="AC161" s="663"/>
      <c r="AD161" s="663"/>
      <c r="AE161" s="663"/>
      <c r="AF161" s="663"/>
      <c r="AG161" s="663"/>
      <c r="AH161" s="663"/>
      <c r="AI161" s="666"/>
      <c r="AJ161" s="666"/>
      <c r="AK161" s="663"/>
      <c r="AL161" s="663"/>
      <c r="AM161" s="663"/>
      <c r="AN161" s="663"/>
      <c r="AO161" s="663"/>
      <c r="AP161" s="662"/>
      <c r="AQ161" s="662"/>
      <c r="AR161" s="663"/>
      <c r="AS161" s="663"/>
    </row>
    <row r="162" spans="1:45">
      <c r="A162" s="661"/>
      <c r="B162" s="663"/>
      <c r="C162" s="663"/>
      <c r="D162" s="663"/>
      <c r="E162" s="663"/>
      <c r="F162" s="663"/>
      <c r="G162" s="666"/>
      <c r="H162" s="663"/>
      <c r="I162" s="663"/>
      <c r="J162" s="668"/>
      <c r="K162" s="663"/>
      <c r="L162" s="663"/>
      <c r="M162" s="663"/>
      <c r="N162" s="663"/>
      <c r="O162" s="663"/>
      <c r="P162" s="663"/>
      <c r="Q162" s="666"/>
      <c r="R162" s="666"/>
      <c r="S162" s="663"/>
      <c r="T162" s="663"/>
      <c r="U162" s="662"/>
      <c r="V162" s="663"/>
      <c r="W162" s="663"/>
      <c r="X162" s="666"/>
      <c r="Y162" s="663"/>
      <c r="Z162" s="663"/>
      <c r="AA162" s="663"/>
      <c r="AB162" s="663"/>
      <c r="AC162" s="663"/>
      <c r="AD162" s="663"/>
      <c r="AE162" s="663"/>
      <c r="AF162" s="663"/>
      <c r="AG162" s="663"/>
      <c r="AH162" s="663"/>
      <c r="AI162" s="666"/>
      <c r="AJ162" s="666"/>
      <c r="AK162" s="663"/>
      <c r="AL162" s="663"/>
      <c r="AM162" s="663"/>
      <c r="AN162" s="663"/>
      <c r="AO162" s="663"/>
      <c r="AP162" s="662"/>
      <c r="AQ162" s="662"/>
      <c r="AR162" s="663"/>
      <c r="AS162" s="663"/>
    </row>
    <row r="163" spans="1:45">
      <c r="A163" s="661"/>
      <c r="B163" s="663"/>
      <c r="C163" s="663"/>
      <c r="D163" s="663"/>
      <c r="E163" s="663"/>
      <c r="F163" s="663"/>
      <c r="G163" s="666"/>
      <c r="H163" s="663"/>
      <c r="I163" s="663"/>
      <c r="J163" s="668"/>
      <c r="K163" s="663"/>
      <c r="L163" s="663"/>
      <c r="M163" s="663"/>
      <c r="N163" s="663"/>
      <c r="O163" s="663"/>
      <c r="P163" s="663"/>
      <c r="Q163" s="666"/>
      <c r="R163" s="666"/>
      <c r="S163" s="663"/>
      <c r="T163" s="663"/>
      <c r="U163" s="662"/>
      <c r="V163" s="663"/>
      <c r="W163" s="663"/>
      <c r="X163" s="666"/>
      <c r="Y163" s="663"/>
      <c r="Z163" s="663"/>
      <c r="AA163" s="663"/>
      <c r="AB163" s="663"/>
      <c r="AC163" s="663"/>
      <c r="AD163" s="663"/>
      <c r="AE163" s="663"/>
      <c r="AF163" s="663"/>
      <c r="AG163" s="663"/>
      <c r="AH163" s="663"/>
      <c r="AI163" s="666"/>
      <c r="AJ163" s="666"/>
      <c r="AK163" s="663"/>
      <c r="AL163" s="663"/>
      <c r="AM163" s="663"/>
      <c r="AN163" s="663"/>
      <c r="AO163" s="663"/>
      <c r="AP163" s="662"/>
      <c r="AQ163" s="662"/>
      <c r="AR163" s="663"/>
      <c r="AS163" s="663"/>
    </row>
    <row r="164" spans="1:45">
      <c r="A164" s="661"/>
      <c r="B164" s="663"/>
      <c r="C164" s="663"/>
      <c r="D164" s="663"/>
      <c r="E164" s="663"/>
      <c r="F164" s="663"/>
      <c r="G164" s="666"/>
      <c r="H164" s="663"/>
      <c r="I164" s="663"/>
      <c r="J164" s="668"/>
      <c r="K164" s="663"/>
      <c r="L164" s="663"/>
      <c r="M164" s="663"/>
      <c r="N164" s="663"/>
      <c r="O164" s="663"/>
      <c r="P164" s="663"/>
      <c r="Q164" s="666"/>
      <c r="R164" s="666"/>
      <c r="S164" s="663"/>
      <c r="T164" s="663"/>
      <c r="U164" s="662"/>
      <c r="V164" s="663"/>
      <c r="W164" s="663"/>
      <c r="X164" s="666"/>
      <c r="Y164" s="663"/>
      <c r="Z164" s="663"/>
      <c r="AA164" s="663"/>
      <c r="AB164" s="663"/>
      <c r="AC164" s="663"/>
      <c r="AD164" s="663"/>
      <c r="AE164" s="663"/>
      <c r="AF164" s="663"/>
      <c r="AG164" s="663"/>
      <c r="AH164" s="663"/>
      <c r="AI164" s="666"/>
      <c r="AJ164" s="666"/>
      <c r="AK164" s="663"/>
      <c r="AL164" s="663"/>
      <c r="AM164" s="663"/>
      <c r="AN164" s="663"/>
      <c r="AO164" s="663"/>
      <c r="AP164" s="662"/>
      <c r="AQ164" s="662"/>
      <c r="AR164" s="663"/>
      <c r="AS164" s="663"/>
    </row>
    <row r="165" spans="1:45">
      <c r="A165" s="663"/>
      <c r="B165" s="663"/>
      <c r="C165" s="663"/>
      <c r="D165" s="663"/>
      <c r="E165" s="663"/>
      <c r="F165" s="663"/>
      <c r="G165" s="666"/>
      <c r="H165" s="663"/>
      <c r="I165" s="663"/>
      <c r="J165" s="668"/>
      <c r="K165" s="663"/>
      <c r="L165" s="663"/>
      <c r="M165" s="663"/>
      <c r="N165" s="663"/>
      <c r="O165" s="663"/>
      <c r="P165" s="663"/>
      <c r="Q165" s="666"/>
      <c r="R165" s="666"/>
      <c r="S165" s="663"/>
      <c r="T165" s="663"/>
      <c r="U165" s="662"/>
      <c r="V165" s="663"/>
      <c r="W165" s="663"/>
      <c r="X165" s="666"/>
      <c r="Y165" s="663"/>
      <c r="Z165" s="663"/>
      <c r="AA165" s="663"/>
      <c r="AB165" s="663"/>
      <c r="AC165" s="663"/>
      <c r="AD165" s="663"/>
      <c r="AE165" s="663"/>
      <c r="AF165" s="663"/>
      <c r="AG165" s="663"/>
      <c r="AH165" s="663"/>
      <c r="AI165" s="666"/>
      <c r="AJ165" s="666"/>
      <c r="AK165" s="663"/>
      <c r="AL165" s="663"/>
      <c r="AM165" s="663"/>
      <c r="AN165" s="663"/>
      <c r="AO165" s="663"/>
      <c r="AP165" s="662"/>
      <c r="AQ165" s="662"/>
      <c r="AR165" s="663"/>
      <c r="AS165" s="663"/>
    </row>
    <row r="166" spans="1:45">
      <c r="A166" s="662"/>
      <c r="B166" s="663"/>
      <c r="C166" s="663"/>
      <c r="D166" s="663"/>
      <c r="E166" s="663"/>
      <c r="F166" s="663"/>
      <c r="G166" s="666"/>
      <c r="H166" s="663"/>
      <c r="I166" s="663"/>
      <c r="J166" s="668"/>
      <c r="K166" s="663"/>
      <c r="L166" s="663"/>
      <c r="M166" s="663"/>
      <c r="N166" s="663"/>
      <c r="O166" s="663"/>
      <c r="P166" s="663"/>
      <c r="Q166" s="666"/>
      <c r="R166" s="666"/>
      <c r="S166" s="663"/>
      <c r="T166" s="663"/>
      <c r="U166" s="662"/>
      <c r="V166" s="663"/>
      <c r="W166" s="663"/>
      <c r="X166" s="666"/>
      <c r="Y166" s="663"/>
      <c r="Z166" s="663"/>
      <c r="AA166" s="663"/>
      <c r="AB166" s="663"/>
      <c r="AC166" s="663"/>
      <c r="AD166" s="663"/>
      <c r="AE166" s="663"/>
      <c r="AF166" s="663"/>
      <c r="AG166" s="663"/>
      <c r="AH166" s="663"/>
      <c r="AI166" s="666"/>
      <c r="AJ166" s="666"/>
      <c r="AK166" s="663"/>
      <c r="AL166" s="663"/>
      <c r="AM166" s="663"/>
      <c r="AN166" s="663"/>
      <c r="AO166" s="663"/>
      <c r="AP166" s="662"/>
      <c r="AQ166" s="662"/>
      <c r="AR166" s="663"/>
      <c r="AS166" s="663"/>
    </row>
    <row r="167" spans="1:45">
      <c r="A167" s="663"/>
      <c r="B167" s="663"/>
      <c r="C167" s="663"/>
      <c r="D167" s="663"/>
      <c r="E167" s="663"/>
      <c r="F167" s="663"/>
      <c r="G167" s="666"/>
      <c r="H167" s="663"/>
      <c r="I167" s="663"/>
      <c r="J167" s="668"/>
      <c r="K167" s="663"/>
      <c r="L167" s="663"/>
      <c r="M167" s="663"/>
      <c r="N167" s="663"/>
      <c r="O167" s="663"/>
      <c r="P167" s="663"/>
      <c r="Q167" s="666"/>
      <c r="R167" s="666"/>
      <c r="S167" s="663"/>
      <c r="T167" s="663"/>
      <c r="U167" s="662"/>
      <c r="V167" s="663"/>
      <c r="W167" s="663"/>
      <c r="X167" s="666"/>
      <c r="Y167" s="663"/>
      <c r="Z167" s="663"/>
      <c r="AA167" s="663"/>
      <c r="AB167" s="663"/>
      <c r="AC167" s="663"/>
      <c r="AD167" s="663"/>
      <c r="AE167" s="663"/>
      <c r="AF167" s="663"/>
      <c r="AG167" s="663"/>
      <c r="AH167" s="663"/>
      <c r="AI167" s="666"/>
      <c r="AJ167" s="666"/>
      <c r="AK167" s="663"/>
      <c r="AL167" s="663"/>
      <c r="AM167" s="663"/>
      <c r="AN167" s="663"/>
      <c r="AO167" s="663"/>
      <c r="AP167" s="662"/>
      <c r="AQ167" s="662"/>
      <c r="AR167" s="663"/>
      <c r="AS167" s="663"/>
    </row>
    <row r="168" spans="1:45">
      <c r="A168" s="663"/>
      <c r="B168" s="663"/>
      <c r="C168" s="663"/>
      <c r="D168" s="663"/>
      <c r="E168" s="663"/>
      <c r="F168" s="663"/>
      <c r="G168" s="666"/>
      <c r="H168" s="663"/>
      <c r="I168" s="663"/>
      <c r="J168" s="668"/>
      <c r="K168" s="663"/>
      <c r="L168" s="663"/>
      <c r="M168" s="663"/>
      <c r="N168" s="663"/>
      <c r="O168" s="663"/>
      <c r="P168" s="663"/>
      <c r="Q168" s="666"/>
      <c r="R168" s="666"/>
      <c r="S168" s="663"/>
      <c r="T168" s="663"/>
      <c r="U168" s="662"/>
      <c r="V168" s="663"/>
      <c r="W168" s="663"/>
      <c r="X168" s="666"/>
      <c r="Y168" s="663"/>
      <c r="Z168" s="663"/>
      <c r="AA168" s="663"/>
      <c r="AB168" s="663"/>
      <c r="AC168" s="663"/>
      <c r="AD168" s="663"/>
      <c r="AE168" s="663"/>
      <c r="AF168" s="663"/>
      <c r="AG168" s="663"/>
      <c r="AH168" s="663"/>
      <c r="AI168" s="666"/>
      <c r="AJ168" s="666"/>
      <c r="AK168" s="663"/>
      <c r="AL168" s="663"/>
      <c r="AM168" s="663"/>
      <c r="AN168" s="663"/>
      <c r="AO168" s="663"/>
      <c r="AP168" s="662"/>
      <c r="AQ168" s="662"/>
      <c r="AR168" s="663"/>
      <c r="AS168" s="663"/>
    </row>
    <row r="169" spans="1:45">
      <c r="A169" s="663"/>
      <c r="B169" s="663"/>
      <c r="C169" s="663"/>
      <c r="D169" s="663"/>
      <c r="E169" s="663"/>
      <c r="F169" s="663"/>
      <c r="G169" s="666"/>
      <c r="H169" s="663"/>
      <c r="I169" s="663"/>
      <c r="J169" s="668"/>
      <c r="K169" s="663"/>
      <c r="L169" s="663"/>
      <c r="M169" s="663"/>
      <c r="N169" s="663"/>
      <c r="O169" s="663"/>
      <c r="P169" s="663"/>
      <c r="Q169" s="666"/>
      <c r="R169" s="666"/>
      <c r="S169" s="663"/>
      <c r="T169" s="663"/>
      <c r="U169" s="662"/>
      <c r="V169" s="663"/>
      <c r="W169" s="663"/>
      <c r="X169" s="666"/>
      <c r="Y169" s="663"/>
      <c r="Z169" s="663"/>
      <c r="AA169" s="663"/>
      <c r="AB169" s="663"/>
      <c r="AC169" s="663"/>
      <c r="AD169" s="663"/>
      <c r="AE169" s="663"/>
      <c r="AF169" s="663"/>
      <c r="AG169" s="663"/>
      <c r="AH169" s="663"/>
      <c r="AI169" s="666"/>
      <c r="AJ169" s="666"/>
      <c r="AK169" s="663"/>
      <c r="AL169" s="663"/>
      <c r="AM169" s="663"/>
      <c r="AN169" s="663"/>
      <c r="AO169" s="663"/>
      <c r="AP169" s="662"/>
      <c r="AQ169" s="662"/>
      <c r="AR169" s="663"/>
      <c r="AS169" s="663"/>
    </row>
    <row r="170" spans="1:45">
      <c r="A170" s="663"/>
      <c r="B170" s="663"/>
      <c r="C170" s="663"/>
      <c r="D170" s="663"/>
      <c r="E170" s="663"/>
      <c r="F170" s="663"/>
      <c r="G170" s="666"/>
      <c r="H170" s="663"/>
      <c r="I170" s="663"/>
      <c r="J170" s="668"/>
      <c r="K170" s="663"/>
      <c r="L170" s="663"/>
      <c r="M170" s="663"/>
      <c r="N170" s="663"/>
      <c r="O170" s="663"/>
      <c r="P170" s="663"/>
      <c r="Q170" s="666"/>
      <c r="R170" s="666"/>
      <c r="S170" s="663"/>
      <c r="T170" s="663"/>
      <c r="U170" s="662"/>
      <c r="V170" s="663"/>
      <c r="W170" s="663"/>
      <c r="X170" s="666"/>
      <c r="Y170" s="663"/>
      <c r="Z170" s="663"/>
      <c r="AA170" s="663"/>
      <c r="AB170" s="663"/>
      <c r="AC170" s="663"/>
      <c r="AD170" s="663"/>
      <c r="AE170" s="663"/>
      <c r="AF170" s="663"/>
      <c r="AG170" s="663"/>
      <c r="AH170" s="663"/>
      <c r="AI170" s="666"/>
      <c r="AJ170" s="666"/>
      <c r="AK170" s="663"/>
      <c r="AL170" s="663"/>
      <c r="AM170" s="663"/>
      <c r="AN170" s="663"/>
      <c r="AO170" s="663"/>
      <c r="AP170" s="662"/>
      <c r="AQ170" s="662"/>
      <c r="AR170" s="663"/>
      <c r="AS170" s="663"/>
    </row>
    <row r="171" spans="1:45">
      <c r="A171" s="662"/>
      <c r="B171" s="663"/>
      <c r="C171" s="663"/>
      <c r="D171" s="663"/>
      <c r="E171" s="663"/>
      <c r="F171" s="663"/>
      <c r="G171" s="664"/>
      <c r="H171" s="663"/>
      <c r="I171" s="663"/>
      <c r="J171" s="663"/>
      <c r="K171" s="663"/>
      <c r="L171" s="663"/>
      <c r="M171" s="663"/>
      <c r="N171" s="663"/>
      <c r="O171" s="663"/>
      <c r="P171" s="663"/>
      <c r="Q171" s="663"/>
      <c r="R171" s="663"/>
      <c r="S171" s="663"/>
      <c r="T171" s="663"/>
      <c r="U171" s="663"/>
      <c r="V171" s="663"/>
      <c r="W171" s="663"/>
      <c r="X171" s="663"/>
      <c r="Y171" s="663"/>
      <c r="Z171" s="663"/>
      <c r="AA171" s="663"/>
      <c r="AB171" s="663"/>
      <c r="AC171" s="663"/>
      <c r="AD171" s="663"/>
      <c r="AE171" s="663"/>
      <c r="AF171" s="663"/>
      <c r="AG171" s="663"/>
      <c r="AH171" s="663"/>
      <c r="AI171" s="663"/>
      <c r="AJ171" s="663"/>
      <c r="AK171" s="663"/>
      <c r="AL171" s="663"/>
      <c r="AM171" s="663"/>
      <c r="AN171" s="663"/>
      <c r="AO171" s="663"/>
      <c r="AP171" s="663"/>
      <c r="AQ171" s="663"/>
      <c r="AR171" s="663"/>
      <c r="AS171" s="663"/>
    </row>
  </sheetData>
  <conditionalFormatting sqref="A32">
    <cfRule type="expression" dxfId="1" priority="1" stopIfTrue="1">
      <formula>#REF!="bx"</formula>
    </cfRule>
  </conditionalFormatting>
  <conditionalFormatting sqref="A33:A35">
    <cfRule type="expression" dxfId="0" priority="2" stopIfTrue="1">
      <formula>#REF!="bx"</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7"/>
  <sheetViews>
    <sheetView zoomScale="80" zoomScaleNormal="80" workbookViewId="0">
      <selection sqref="A1:M1"/>
    </sheetView>
  </sheetViews>
  <sheetFormatPr defaultRowHeight="12.75"/>
  <cols>
    <col min="1" max="1" width="14" style="296" customWidth="1"/>
    <col min="2" max="2" width="8.28515625" style="296" customWidth="1"/>
    <col min="3" max="3" width="14.5703125" style="296" customWidth="1"/>
    <col min="4" max="4" width="13.28515625" style="296" customWidth="1"/>
    <col min="5" max="5" width="13.7109375" style="296" customWidth="1"/>
    <col min="6" max="7" width="12.85546875" style="296" customWidth="1"/>
    <col min="8" max="8" width="13" style="233" customWidth="1"/>
    <col min="9" max="9" width="7.42578125" style="233" customWidth="1"/>
    <col min="10" max="10" width="7.85546875" style="233" customWidth="1"/>
    <col min="11" max="11" width="7.5703125" style="233" customWidth="1"/>
    <col min="12" max="12" width="8.42578125" style="233" customWidth="1"/>
    <col min="13" max="13" width="12.42578125" style="233" customWidth="1"/>
    <col min="14" max="15" width="8.85546875" style="294" customWidth="1"/>
    <col min="16" max="21" width="9.28515625" style="294" customWidth="1"/>
    <col min="22" max="22" width="12.85546875" style="233" customWidth="1"/>
    <col min="23" max="23" width="9.140625" style="233"/>
    <col min="24" max="24" width="13.7109375" style="233" customWidth="1"/>
    <col min="25" max="25" width="12.5703125" style="233" customWidth="1"/>
    <col min="26" max="26" width="10.7109375" style="233" bestFit="1" customWidth="1"/>
    <col min="27" max="16384" width="9.140625" style="233"/>
  </cols>
  <sheetData>
    <row r="1" spans="1:31" ht="32.450000000000003" customHeight="1">
      <c r="A1" s="839" t="s">
        <v>119</v>
      </c>
      <c r="B1" s="839"/>
      <c r="C1" s="839"/>
      <c r="D1" s="839"/>
      <c r="E1" s="839"/>
      <c r="F1" s="839"/>
      <c r="G1" s="839"/>
      <c r="H1" s="839"/>
      <c r="I1" s="839"/>
      <c r="J1" s="839"/>
      <c r="K1" s="839"/>
      <c r="L1" s="839"/>
      <c r="M1" s="839"/>
      <c r="N1" s="837"/>
      <c r="O1" s="837"/>
      <c r="P1" s="837"/>
      <c r="Q1" s="837"/>
      <c r="R1" s="837"/>
      <c r="S1" s="837"/>
      <c r="T1" s="837"/>
      <c r="U1" s="837"/>
      <c r="V1" s="837"/>
      <c r="W1" s="837"/>
      <c r="X1" s="837"/>
      <c r="Y1" s="837"/>
      <c r="Z1" s="837"/>
      <c r="AA1" s="837"/>
      <c r="AB1" s="837"/>
      <c r="AC1" s="837"/>
      <c r="AD1" s="837"/>
      <c r="AE1" s="837"/>
    </row>
    <row r="2" spans="1:31" s="239" customFormat="1" ht="24.75" customHeight="1">
      <c r="A2" s="840" t="s">
        <v>115</v>
      </c>
      <c r="B2" s="840"/>
      <c r="C2" s="840"/>
      <c r="D2" s="840"/>
      <c r="E2" s="840"/>
      <c r="F2" s="840"/>
      <c r="G2" s="840"/>
      <c r="H2" s="840"/>
      <c r="I2" s="840"/>
      <c r="J2" s="840"/>
      <c r="K2" s="840"/>
      <c r="L2" s="840"/>
      <c r="M2" s="840"/>
      <c r="N2" s="234" t="s">
        <v>172</v>
      </c>
      <c r="O2" s="543"/>
      <c r="P2" s="235"/>
      <c r="Q2" s="235"/>
      <c r="R2" s="236"/>
      <c r="S2" s="236"/>
      <c r="T2" s="236"/>
      <c r="U2" s="236"/>
      <c r="V2" s="236"/>
      <c r="W2" s="236"/>
      <c r="X2" s="237"/>
      <c r="Y2" s="238"/>
      <c r="Z2" s="238"/>
    </row>
    <row r="3" spans="1:31" s="249" customFormat="1" ht="49.9" customHeight="1">
      <c r="A3" s="240" t="s">
        <v>69</v>
      </c>
      <c r="B3" s="240" t="s">
        <v>64</v>
      </c>
      <c r="C3" s="240" t="s">
        <v>188</v>
      </c>
      <c r="D3" s="240" t="s">
        <v>189</v>
      </c>
      <c r="E3" s="240" t="s">
        <v>190</v>
      </c>
      <c r="F3" s="240"/>
      <c r="G3" s="240"/>
      <c r="H3" s="241"/>
      <c r="I3" s="242"/>
      <c r="J3" s="242"/>
      <c r="K3" s="242"/>
      <c r="L3" s="242"/>
      <c r="M3" s="240" t="s">
        <v>67</v>
      </c>
      <c r="N3" s="243"/>
      <c r="O3" s="544"/>
      <c r="P3" s="244"/>
      <c r="Q3" s="244"/>
      <c r="R3" s="245"/>
      <c r="S3" s="245"/>
      <c r="T3" s="245"/>
      <c r="U3" s="245"/>
      <c r="V3" s="246"/>
      <c r="W3" s="246"/>
      <c r="X3" s="247"/>
      <c r="Y3" s="248"/>
      <c r="Z3" s="248"/>
    </row>
    <row r="4" spans="1:31" ht="30" customHeight="1">
      <c r="A4" s="250" t="s">
        <v>70</v>
      </c>
      <c r="B4" s="250"/>
      <c r="C4" s="250">
        <v>850</v>
      </c>
      <c r="D4" s="250"/>
      <c r="E4" s="250" t="s">
        <v>191</v>
      </c>
      <c r="F4" s="250"/>
      <c r="G4" s="250"/>
      <c r="H4" s="251"/>
      <c r="I4" s="252"/>
      <c r="J4" s="252"/>
      <c r="K4" s="252"/>
      <c r="L4" s="252"/>
      <c r="M4" s="250" t="s">
        <v>138</v>
      </c>
      <c r="N4" s="253" t="s">
        <v>169</v>
      </c>
      <c r="O4" s="545"/>
      <c r="P4" s="254"/>
      <c r="Q4" s="254"/>
      <c r="R4" s="255"/>
      <c r="S4" s="255"/>
      <c r="T4" s="255"/>
      <c r="U4" s="255"/>
      <c r="V4" s="256"/>
      <c r="W4" s="256"/>
      <c r="X4" s="257"/>
      <c r="Y4" s="258"/>
      <c r="Z4" s="259"/>
    </row>
    <row r="5" spans="1:31" ht="19.899999999999999" customHeight="1">
      <c r="A5" s="260" t="s">
        <v>141</v>
      </c>
      <c r="B5" s="261">
        <v>1</v>
      </c>
      <c r="C5" s="261">
        <v>1000</v>
      </c>
      <c r="D5" s="261">
        <v>600</v>
      </c>
      <c r="E5" s="261">
        <v>600</v>
      </c>
      <c r="F5" s="261"/>
      <c r="G5" s="261"/>
      <c r="H5" s="251"/>
      <c r="I5" s="262"/>
      <c r="J5" s="263"/>
      <c r="K5" s="263"/>
      <c r="L5" s="263"/>
      <c r="M5" s="260" t="s">
        <v>139</v>
      </c>
      <c r="N5" s="253" t="s">
        <v>170</v>
      </c>
      <c r="O5" s="545"/>
      <c r="P5" s="254"/>
      <c r="Q5" s="254"/>
      <c r="R5" s="255"/>
      <c r="S5" s="255"/>
      <c r="T5" s="255"/>
      <c r="U5" s="255"/>
      <c r="V5" s="256"/>
      <c r="W5" s="256"/>
      <c r="X5" s="257"/>
      <c r="Y5" s="258"/>
      <c r="Z5" s="264"/>
    </row>
    <row r="6" spans="1:31" ht="19.899999999999999" customHeight="1">
      <c r="A6" s="260" t="s">
        <v>65</v>
      </c>
      <c r="B6" s="261">
        <v>1</v>
      </c>
      <c r="C6" s="261">
        <v>1000</v>
      </c>
      <c r="D6" s="261">
        <v>700</v>
      </c>
      <c r="E6" s="261">
        <v>700</v>
      </c>
      <c r="F6" s="261"/>
      <c r="G6" s="261"/>
      <c r="H6" s="251"/>
      <c r="I6" s="262"/>
      <c r="J6" s="263"/>
      <c r="K6" s="263"/>
      <c r="L6" s="263"/>
      <c r="M6" s="261">
        <v>250</v>
      </c>
      <c r="N6" s="265"/>
      <c r="O6" s="276"/>
      <c r="P6" s="254"/>
      <c r="Q6" s="254"/>
      <c r="R6" s="255"/>
      <c r="S6" s="255"/>
      <c r="T6" s="255"/>
      <c r="U6" s="255"/>
      <c r="V6" s="256"/>
      <c r="W6" s="256"/>
      <c r="X6" s="257"/>
      <c r="Y6" s="258"/>
      <c r="Z6" s="266"/>
    </row>
    <row r="7" spans="1:31" ht="19.899999999999999" customHeight="1">
      <c r="A7" s="260" t="s">
        <v>65</v>
      </c>
      <c r="B7" s="261">
        <v>2</v>
      </c>
      <c r="C7" s="261">
        <v>2000</v>
      </c>
      <c r="D7" s="261">
        <v>1250</v>
      </c>
      <c r="E7" s="261">
        <v>700</v>
      </c>
      <c r="F7" s="261"/>
      <c r="G7" s="261"/>
      <c r="H7" s="251"/>
      <c r="I7" s="262"/>
      <c r="J7" s="263"/>
      <c r="K7" s="263"/>
      <c r="L7" s="263"/>
      <c r="M7" s="261">
        <v>450</v>
      </c>
      <c r="N7" s="265"/>
      <c r="O7" s="276"/>
      <c r="P7" s="254"/>
      <c r="Q7" s="254"/>
      <c r="R7" s="255"/>
      <c r="S7" s="255"/>
      <c r="T7" s="255"/>
      <c r="U7" s="255"/>
      <c r="V7" s="256"/>
      <c r="W7" s="256"/>
      <c r="X7" s="257"/>
      <c r="Y7" s="258"/>
      <c r="Z7" s="266"/>
    </row>
    <row r="8" spans="1:31" ht="19.899999999999999" customHeight="1">
      <c r="A8" s="260" t="s">
        <v>66</v>
      </c>
      <c r="B8" s="261">
        <v>2</v>
      </c>
      <c r="C8" s="261">
        <v>2000</v>
      </c>
      <c r="D8" s="261">
        <v>1250</v>
      </c>
      <c r="E8" s="261">
        <v>700</v>
      </c>
      <c r="F8" s="261"/>
      <c r="G8" s="261"/>
      <c r="H8" s="251"/>
      <c r="I8" s="262"/>
      <c r="J8" s="263"/>
      <c r="K8" s="263"/>
      <c r="L8" s="263"/>
      <c r="M8" s="261">
        <v>450</v>
      </c>
      <c r="N8" s="265"/>
      <c r="O8" s="276"/>
      <c r="P8" s="254"/>
      <c r="Q8" s="254"/>
      <c r="R8" s="255"/>
      <c r="S8" s="255"/>
      <c r="T8" s="255"/>
      <c r="U8" s="255"/>
      <c r="V8" s="256"/>
      <c r="W8" s="267"/>
      <c r="X8" s="257"/>
      <c r="Y8" s="258"/>
      <c r="Z8" s="266"/>
    </row>
    <row r="9" spans="1:31" ht="19.899999999999999" customHeight="1">
      <c r="A9" s="260" t="s">
        <v>66</v>
      </c>
      <c r="B9" s="261">
        <v>3</v>
      </c>
      <c r="C9" s="261">
        <v>3000</v>
      </c>
      <c r="D9" s="261">
        <v>1800</v>
      </c>
      <c r="E9" s="261">
        <v>700</v>
      </c>
      <c r="F9" s="261"/>
      <c r="G9" s="261"/>
      <c r="H9" s="251"/>
      <c r="I9" s="262"/>
      <c r="J9" s="263"/>
      <c r="K9" s="263"/>
      <c r="L9" s="268"/>
      <c r="M9" s="261">
        <v>900</v>
      </c>
      <c r="N9" s="265"/>
      <c r="O9" s="276"/>
      <c r="P9" s="269"/>
      <c r="Q9" s="269"/>
      <c r="R9" s="270"/>
      <c r="S9" s="270"/>
      <c r="T9" s="270"/>
      <c r="U9" s="270"/>
      <c r="V9" s="256"/>
      <c r="W9" s="267"/>
      <c r="X9" s="271"/>
      <c r="Y9" s="258"/>
      <c r="Z9" s="266"/>
    </row>
    <row r="10" spans="1:31" ht="19.899999999999999" customHeight="1">
      <c r="A10" s="260" t="s">
        <v>9</v>
      </c>
      <c r="B10" s="261">
        <v>3</v>
      </c>
      <c r="C10" s="261">
        <v>3000</v>
      </c>
      <c r="D10" s="261">
        <v>1800</v>
      </c>
      <c r="E10" s="261">
        <v>700</v>
      </c>
      <c r="F10" s="261"/>
      <c r="G10" s="261"/>
      <c r="H10" s="251"/>
      <c r="I10" s="262"/>
      <c r="J10" s="263"/>
      <c r="K10" s="263"/>
      <c r="L10" s="268"/>
      <c r="M10" s="261">
        <v>900</v>
      </c>
      <c r="N10" s="265"/>
      <c r="O10" s="276"/>
      <c r="P10" s="269"/>
      <c r="Q10" s="269"/>
      <c r="R10" s="270"/>
      <c r="S10" s="270"/>
      <c r="T10" s="270"/>
      <c r="U10" s="270"/>
      <c r="V10" s="256"/>
      <c r="W10" s="267"/>
      <c r="X10" s="271"/>
      <c r="Y10" s="258"/>
      <c r="Z10" s="266"/>
    </row>
    <row r="11" spans="1:31" ht="19.899999999999999" customHeight="1">
      <c r="A11" s="260" t="s">
        <v>9</v>
      </c>
      <c r="B11" s="261">
        <v>4</v>
      </c>
      <c r="C11" s="261">
        <v>4000</v>
      </c>
      <c r="D11" s="261">
        <v>2350</v>
      </c>
      <c r="E11" s="261">
        <v>700</v>
      </c>
      <c r="F11" s="261"/>
      <c r="G11" s="261"/>
      <c r="H11" s="251"/>
      <c r="I11" s="262"/>
      <c r="J11" s="263"/>
      <c r="K11" s="263"/>
      <c r="L11" s="268"/>
      <c r="M11" s="261">
        <v>1350</v>
      </c>
      <c r="N11" s="265"/>
      <c r="O11" s="276"/>
      <c r="P11" s="269"/>
      <c r="Q11" s="269"/>
      <c r="R11" s="270"/>
      <c r="S11" s="270"/>
      <c r="T11" s="270"/>
      <c r="U11" s="270"/>
      <c r="V11" s="267"/>
      <c r="W11" s="267"/>
      <c r="X11" s="271"/>
      <c r="Y11" s="266"/>
      <c r="Z11" s="266"/>
    </row>
    <row r="12" spans="1:31" ht="19.899999999999999" customHeight="1">
      <c r="A12" s="272" t="s">
        <v>171</v>
      </c>
      <c r="B12" s="273"/>
      <c r="C12" s="273"/>
      <c r="D12" s="273"/>
      <c r="E12" s="273"/>
      <c r="F12" s="273"/>
      <c r="G12" s="273"/>
      <c r="H12" s="274"/>
      <c r="I12" s="275"/>
      <c r="J12" s="264"/>
      <c r="K12" s="264"/>
      <c r="L12" s="266"/>
      <c r="M12" s="273"/>
      <c r="N12" s="276"/>
      <c r="O12" s="276"/>
      <c r="P12" s="276"/>
      <c r="Q12" s="276"/>
      <c r="R12" s="276"/>
      <c r="S12" s="276"/>
      <c r="T12" s="276"/>
      <c r="U12" s="276"/>
      <c r="V12" s="266"/>
      <c r="W12" s="266"/>
      <c r="X12" s="266"/>
      <c r="Y12" s="266"/>
      <c r="Z12" s="266"/>
    </row>
    <row r="13" spans="1:31" ht="19.899999999999999" customHeight="1">
      <c r="A13" s="272" t="s">
        <v>192</v>
      </c>
      <c r="B13" s="273"/>
      <c r="C13" s="273"/>
      <c r="D13" s="273"/>
      <c r="E13" s="273"/>
      <c r="F13" s="273"/>
      <c r="G13" s="273"/>
      <c r="H13" s="274"/>
      <c r="I13" s="275"/>
      <c r="J13" s="264"/>
      <c r="K13" s="264"/>
      <c r="L13" s="266"/>
      <c r="M13" s="273"/>
      <c r="N13" s="276"/>
      <c r="O13" s="276"/>
      <c r="P13" s="276"/>
      <c r="Q13" s="276"/>
      <c r="R13" s="276"/>
      <c r="S13" s="276"/>
      <c r="T13" s="276"/>
      <c r="U13" s="276"/>
      <c r="V13" s="266"/>
      <c r="W13" s="266"/>
      <c r="X13" s="266"/>
      <c r="Y13" s="266"/>
      <c r="Z13" s="266"/>
    </row>
    <row r="14" spans="1:31" ht="43.5" customHeight="1">
      <c r="A14" s="841"/>
      <c r="B14" s="841"/>
      <c r="C14" s="841"/>
      <c r="D14" s="841"/>
      <c r="E14" s="841"/>
      <c r="F14" s="841"/>
      <c r="G14" s="841"/>
      <c r="H14" s="841"/>
      <c r="I14" s="841"/>
      <c r="J14" s="841"/>
      <c r="K14" s="841"/>
      <c r="L14" s="841"/>
      <c r="M14" s="841"/>
      <c r="N14" s="841"/>
      <c r="O14" s="841"/>
      <c r="P14" s="841"/>
      <c r="Q14" s="841"/>
      <c r="R14" s="841"/>
      <c r="S14" s="841"/>
      <c r="T14" s="841"/>
      <c r="U14" s="841"/>
      <c r="V14" s="841"/>
    </row>
    <row r="15" spans="1:31" ht="27.6" customHeight="1">
      <c r="A15" s="840" t="s">
        <v>114</v>
      </c>
      <c r="B15" s="840"/>
      <c r="C15" s="840"/>
      <c r="D15" s="840"/>
      <c r="E15" s="840"/>
      <c r="F15" s="840"/>
      <c r="G15" s="840"/>
      <c r="H15" s="840"/>
      <c r="I15" s="840"/>
      <c r="J15" s="840"/>
      <c r="K15" s="840"/>
      <c r="L15" s="840"/>
      <c r="M15" s="840"/>
      <c r="N15" s="277"/>
      <c r="O15" s="277"/>
      <c r="P15" s="277"/>
      <c r="Q15" s="277"/>
      <c r="R15" s="277"/>
      <c r="S15" s="277"/>
      <c r="T15" s="277"/>
      <c r="U15" s="277"/>
      <c r="V15" s="278" t="s">
        <v>172</v>
      </c>
      <c r="X15" s="279"/>
    </row>
    <row r="16" spans="1:31" s="249" customFormat="1" ht="49.9" customHeight="1">
      <c r="A16" s="240" t="s">
        <v>69</v>
      </c>
      <c r="B16" s="240" t="s">
        <v>64</v>
      </c>
      <c r="C16" s="240" t="s">
        <v>188</v>
      </c>
      <c r="D16" s="240" t="s">
        <v>189</v>
      </c>
      <c r="E16" s="240" t="s">
        <v>190</v>
      </c>
      <c r="F16" s="240" t="s">
        <v>193</v>
      </c>
      <c r="G16" s="240" t="s">
        <v>194</v>
      </c>
      <c r="H16" s="240" t="s">
        <v>195</v>
      </c>
      <c r="I16" s="240" t="s">
        <v>196</v>
      </c>
      <c r="J16" s="240" t="s">
        <v>197</v>
      </c>
      <c r="K16" s="240" t="s">
        <v>198</v>
      </c>
      <c r="L16" s="240" t="s">
        <v>199</v>
      </c>
      <c r="M16" s="240" t="s">
        <v>67</v>
      </c>
      <c r="N16" s="280" t="s">
        <v>200</v>
      </c>
      <c r="O16" s="280" t="s">
        <v>286</v>
      </c>
      <c r="P16" s="280" t="s">
        <v>201</v>
      </c>
      <c r="Q16" s="280" t="s">
        <v>287</v>
      </c>
      <c r="R16" s="280" t="s">
        <v>202</v>
      </c>
      <c r="S16" s="280" t="s">
        <v>288</v>
      </c>
      <c r="T16" s="280" t="s">
        <v>203</v>
      </c>
      <c r="U16" s="280" t="s">
        <v>289</v>
      </c>
      <c r="V16" s="241"/>
    </row>
    <row r="17" spans="1:35" ht="25.15" customHeight="1">
      <c r="A17" s="250" t="s">
        <v>70</v>
      </c>
      <c r="B17" s="250"/>
      <c r="C17" s="250">
        <v>875</v>
      </c>
      <c r="D17" s="250"/>
      <c r="E17" s="281" t="s">
        <v>191</v>
      </c>
      <c r="F17" s="282" t="s">
        <v>191</v>
      </c>
      <c r="G17" s="282" t="s">
        <v>191</v>
      </c>
      <c r="H17" s="282" t="s">
        <v>191</v>
      </c>
      <c r="I17" s="282" t="s">
        <v>191</v>
      </c>
      <c r="J17" s="282" t="s">
        <v>191</v>
      </c>
      <c r="K17" s="282" t="s">
        <v>191</v>
      </c>
      <c r="L17" s="282" t="s">
        <v>191</v>
      </c>
      <c r="M17" s="250" t="s">
        <v>140</v>
      </c>
      <c r="N17" s="261"/>
      <c r="O17" s="261"/>
      <c r="P17" s="261"/>
      <c r="Q17" s="261"/>
      <c r="R17" s="261"/>
      <c r="S17" s="261"/>
      <c r="T17" s="261"/>
      <c r="U17" s="261"/>
      <c r="V17" s="283" t="s">
        <v>169</v>
      </c>
      <c r="W17" s="284"/>
      <c r="X17" s="284"/>
      <c r="Y17" s="284"/>
      <c r="Z17" s="284"/>
      <c r="AA17" s="284"/>
      <c r="AB17" s="284"/>
      <c r="AC17" s="284"/>
      <c r="AD17" s="284"/>
      <c r="AE17" s="284"/>
      <c r="AF17" s="284"/>
      <c r="AG17" s="284"/>
      <c r="AH17" s="284"/>
      <c r="AI17" s="284"/>
    </row>
    <row r="18" spans="1:35" ht="19.899999999999999" customHeight="1">
      <c r="A18" s="260" t="s">
        <v>141</v>
      </c>
      <c r="B18" s="261">
        <v>1</v>
      </c>
      <c r="C18" s="285">
        <f t="shared" ref="C18:C21" si="0">SUM(E18:J18)</f>
        <v>1025</v>
      </c>
      <c r="D18" s="285">
        <f>D5*102.5/100</f>
        <v>615</v>
      </c>
      <c r="E18" s="261">
        <v>615</v>
      </c>
      <c r="F18" s="282" t="s">
        <v>191</v>
      </c>
      <c r="G18" s="282" t="s">
        <v>191</v>
      </c>
      <c r="H18" s="282" t="s">
        <v>191</v>
      </c>
      <c r="I18" s="282">
        <v>410</v>
      </c>
      <c r="J18" s="282" t="s">
        <v>191</v>
      </c>
      <c r="K18" s="282" t="s">
        <v>191</v>
      </c>
      <c r="L18" s="282" t="s">
        <v>191</v>
      </c>
      <c r="M18" s="285">
        <f t="shared" ref="M18:M19" si="1">SUM(I18:J18)</f>
        <v>410</v>
      </c>
      <c r="N18" s="261"/>
      <c r="O18" s="261"/>
      <c r="P18" s="261"/>
      <c r="Q18" s="261"/>
      <c r="R18" s="261"/>
      <c r="S18" s="261"/>
      <c r="T18" s="261"/>
      <c r="U18" s="261"/>
      <c r="V18" s="251"/>
    </row>
    <row r="19" spans="1:35" ht="19.899999999999999" customHeight="1">
      <c r="A19" s="260" t="s">
        <v>65</v>
      </c>
      <c r="B19" s="261">
        <v>1</v>
      </c>
      <c r="C19" s="285">
        <f t="shared" si="0"/>
        <v>1025</v>
      </c>
      <c r="D19" s="285">
        <v>725</v>
      </c>
      <c r="E19" s="285">
        <v>725</v>
      </c>
      <c r="F19" s="282" t="s">
        <v>191</v>
      </c>
      <c r="G19" s="282" t="s">
        <v>191</v>
      </c>
      <c r="H19" s="282" t="s">
        <v>191</v>
      </c>
      <c r="I19" s="282">
        <v>300</v>
      </c>
      <c r="J19" s="282" t="s">
        <v>191</v>
      </c>
      <c r="K19" s="282" t="s">
        <v>191</v>
      </c>
      <c r="L19" s="282" t="s">
        <v>191</v>
      </c>
      <c r="M19" s="285">
        <f t="shared" si="1"/>
        <v>300</v>
      </c>
      <c r="N19" s="261"/>
      <c r="O19" s="261"/>
      <c r="P19" s="261"/>
      <c r="Q19" s="261"/>
      <c r="R19" s="261"/>
      <c r="S19" s="261"/>
      <c r="T19" s="261"/>
      <c r="U19" s="261"/>
      <c r="V19" s="251"/>
    </row>
    <row r="20" spans="1:35" ht="19.899999999999999" customHeight="1">
      <c r="A20" s="260" t="s">
        <v>65</v>
      </c>
      <c r="B20" s="261">
        <v>2</v>
      </c>
      <c r="C20" s="268">
        <f t="shared" si="0"/>
        <v>2050</v>
      </c>
      <c r="D20" s="268">
        <f>E20+F20</f>
        <v>1281</v>
      </c>
      <c r="E20" s="268">
        <v>725</v>
      </c>
      <c r="F20" s="286">
        <v>556</v>
      </c>
      <c r="G20" s="282" t="s">
        <v>191</v>
      </c>
      <c r="H20" s="282" t="s">
        <v>191</v>
      </c>
      <c r="I20" s="282">
        <v>300</v>
      </c>
      <c r="J20" s="282">
        <v>469</v>
      </c>
      <c r="K20" s="282" t="s">
        <v>191</v>
      </c>
      <c r="L20" s="282" t="s">
        <v>191</v>
      </c>
      <c r="M20" s="285">
        <f>SUM(I20:J20)</f>
        <v>769</v>
      </c>
      <c r="N20" s="260" t="s">
        <v>181</v>
      </c>
      <c r="O20" s="260" t="s">
        <v>290</v>
      </c>
      <c r="P20" s="287" t="s">
        <v>180</v>
      </c>
      <c r="Q20" s="287" t="s">
        <v>291</v>
      </c>
      <c r="R20" s="287"/>
      <c r="S20" s="287"/>
      <c r="T20" s="287"/>
      <c r="U20" s="287"/>
      <c r="V20" s="288"/>
    </row>
    <row r="21" spans="1:35" ht="19.899999999999999" customHeight="1">
      <c r="A21" s="260" t="s">
        <v>66</v>
      </c>
      <c r="B21" s="261">
        <v>2</v>
      </c>
      <c r="C21" s="268">
        <f t="shared" si="0"/>
        <v>2050</v>
      </c>
      <c r="D21" s="268">
        <f>E21+F21</f>
        <v>1281</v>
      </c>
      <c r="E21" s="268">
        <v>725</v>
      </c>
      <c r="F21" s="287">
        <v>556</v>
      </c>
      <c r="G21" s="282" t="s">
        <v>191</v>
      </c>
      <c r="H21" s="282" t="s">
        <v>191</v>
      </c>
      <c r="I21" s="285">
        <v>300</v>
      </c>
      <c r="J21" s="287">
        <v>469</v>
      </c>
      <c r="K21" s="282" t="s">
        <v>191</v>
      </c>
      <c r="L21" s="282" t="s">
        <v>191</v>
      </c>
      <c r="M21" s="285">
        <f>SUM(I21:J21)</f>
        <v>769</v>
      </c>
      <c r="N21" s="260" t="s">
        <v>181</v>
      </c>
      <c r="O21" s="260" t="s">
        <v>290</v>
      </c>
      <c r="P21" s="260" t="s">
        <v>180</v>
      </c>
      <c r="Q21" s="287" t="s">
        <v>291</v>
      </c>
      <c r="R21" s="261"/>
      <c r="S21" s="261"/>
      <c r="T21" s="261"/>
      <c r="U21" s="261"/>
      <c r="V21" s="288"/>
    </row>
    <row r="22" spans="1:35" ht="19.899999999999999" customHeight="1">
      <c r="A22" s="260" t="s">
        <v>66</v>
      </c>
      <c r="B22" s="261">
        <v>3</v>
      </c>
      <c r="C22" s="285">
        <f>SUM(E22:K22)</f>
        <v>3075</v>
      </c>
      <c r="D22" s="268">
        <f>E22+F22+G22</f>
        <v>1845</v>
      </c>
      <c r="E22" s="285">
        <v>725</v>
      </c>
      <c r="F22" s="268">
        <v>615</v>
      </c>
      <c r="G22" s="268">
        <v>505</v>
      </c>
      <c r="H22" s="282" t="s">
        <v>191</v>
      </c>
      <c r="I22" s="285">
        <v>300</v>
      </c>
      <c r="J22" s="268">
        <v>410</v>
      </c>
      <c r="K22" s="268">
        <v>520</v>
      </c>
      <c r="L22" s="282" t="s">
        <v>191</v>
      </c>
      <c r="M22" s="285">
        <f>SUM(I22:K22)</f>
        <v>1230</v>
      </c>
      <c r="N22" s="260" t="s">
        <v>181</v>
      </c>
      <c r="O22" s="260" t="s">
        <v>290</v>
      </c>
      <c r="P22" s="260" t="s">
        <v>182</v>
      </c>
      <c r="Q22" s="260"/>
      <c r="R22" s="260" t="s">
        <v>183</v>
      </c>
      <c r="S22" s="260"/>
      <c r="T22" s="260"/>
      <c r="U22" s="260"/>
      <c r="V22" s="288"/>
    </row>
    <row r="23" spans="1:35" ht="19.899999999999999" customHeight="1">
      <c r="A23" s="260" t="s">
        <v>9</v>
      </c>
      <c r="B23" s="261">
        <v>3</v>
      </c>
      <c r="C23" s="285">
        <f>SUM(E23:K23)</f>
        <v>3075</v>
      </c>
      <c r="D23" s="285">
        <f>E23+F23+G23</f>
        <v>1845</v>
      </c>
      <c r="E23" s="285">
        <v>725</v>
      </c>
      <c r="F23" s="289">
        <v>688</v>
      </c>
      <c r="G23" s="289">
        <v>432</v>
      </c>
      <c r="H23" s="282" t="s">
        <v>191</v>
      </c>
      <c r="I23" s="285">
        <v>300</v>
      </c>
      <c r="J23" s="289">
        <v>337</v>
      </c>
      <c r="K23" s="289">
        <v>593</v>
      </c>
      <c r="L23" s="282" t="s">
        <v>191</v>
      </c>
      <c r="M23" s="285">
        <f>SUM(I23:K23)</f>
        <v>1230</v>
      </c>
      <c r="N23" s="260" t="s">
        <v>181</v>
      </c>
      <c r="O23" s="260" t="s">
        <v>290</v>
      </c>
      <c r="P23" s="260" t="s">
        <v>204</v>
      </c>
      <c r="Q23" s="260"/>
      <c r="R23" s="260" t="s">
        <v>205</v>
      </c>
      <c r="S23" s="260"/>
      <c r="T23" s="260"/>
      <c r="U23" s="260"/>
      <c r="V23" s="251"/>
    </row>
    <row r="24" spans="1:35" ht="19.899999999999999" customHeight="1">
      <c r="A24" s="260" t="s">
        <v>9</v>
      </c>
      <c r="B24" s="261">
        <v>4</v>
      </c>
      <c r="C24" s="285">
        <f>SUM(E24:L24)</f>
        <v>4100</v>
      </c>
      <c r="D24" s="285">
        <f>E24+F24+H24+G24</f>
        <v>2409</v>
      </c>
      <c r="E24" s="285">
        <v>725</v>
      </c>
      <c r="F24" s="285">
        <v>625</v>
      </c>
      <c r="G24" s="285">
        <v>625</v>
      </c>
      <c r="H24" s="285">
        <v>434</v>
      </c>
      <c r="I24" s="285">
        <v>300</v>
      </c>
      <c r="J24" s="268">
        <v>400</v>
      </c>
      <c r="K24" s="268">
        <v>400</v>
      </c>
      <c r="L24" s="285">
        <v>591</v>
      </c>
      <c r="M24" s="285">
        <f>SUM(I24:L24)</f>
        <v>1691</v>
      </c>
      <c r="N24" s="260" t="s">
        <v>181</v>
      </c>
      <c r="O24" s="260" t="s">
        <v>290</v>
      </c>
      <c r="P24" s="260" t="s">
        <v>184</v>
      </c>
      <c r="Q24" s="260"/>
      <c r="R24" s="260" t="s">
        <v>184</v>
      </c>
      <c r="S24" s="260"/>
      <c r="T24" s="260" t="s">
        <v>185</v>
      </c>
      <c r="U24" s="260"/>
      <c r="V24" s="251"/>
    </row>
    <row r="25" spans="1:35" ht="13.9" customHeight="1">
      <c r="A25" s="290"/>
      <c r="B25" s="273"/>
      <c r="C25" s="291"/>
      <c r="D25" s="291"/>
      <c r="E25" s="291"/>
      <c r="F25" s="291"/>
      <c r="G25" s="291"/>
      <c r="H25" s="291"/>
      <c r="I25" s="291"/>
      <c r="J25" s="266"/>
      <c r="K25" s="266"/>
      <c r="L25" s="291"/>
      <c r="M25" s="291"/>
      <c r="N25" s="290"/>
      <c r="O25" s="290"/>
      <c r="P25" s="292"/>
      <c r="Q25" s="292"/>
      <c r="R25" s="292"/>
      <c r="S25" s="292"/>
      <c r="T25" s="292"/>
      <c r="U25" s="292"/>
    </row>
    <row r="26" spans="1:35" ht="33" customHeight="1">
      <c r="A26" s="842" t="s">
        <v>206</v>
      </c>
      <c r="B26" s="842"/>
      <c r="C26" s="842"/>
      <c r="D26" s="842"/>
      <c r="E26" s="842"/>
      <c r="F26" s="842"/>
      <c r="G26" s="842"/>
      <c r="H26" s="842"/>
      <c r="I26" s="842"/>
      <c r="J26" s="842"/>
      <c r="K26" s="842"/>
      <c r="L26" s="842"/>
      <c r="M26" s="842"/>
      <c r="N26" s="842"/>
      <c r="O26" s="542"/>
      <c r="P26" s="292"/>
      <c r="Q26" s="292"/>
      <c r="R26" s="292"/>
      <c r="S26" s="292"/>
      <c r="T26" s="292"/>
      <c r="U26" s="292"/>
    </row>
    <row r="27" spans="1:35" ht="18">
      <c r="A27" s="293" t="s">
        <v>162</v>
      </c>
      <c r="B27" s="233"/>
      <c r="C27" s="233"/>
      <c r="D27" s="233"/>
      <c r="E27" s="233"/>
      <c r="F27" s="233"/>
      <c r="G27" s="233"/>
      <c r="N27" s="233"/>
      <c r="O27" s="233"/>
      <c r="P27" s="233"/>
      <c r="Q27" s="233"/>
    </row>
    <row r="28" spans="1:35" ht="18">
      <c r="A28" s="293" t="s">
        <v>207</v>
      </c>
      <c r="B28" s="233"/>
      <c r="C28" s="233"/>
      <c r="D28" s="233"/>
      <c r="E28" s="233"/>
      <c r="F28" s="233"/>
      <c r="G28" s="233"/>
      <c r="N28" s="233"/>
      <c r="O28" s="233"/>
      <c r="P28" s="233"/>
      <c r="Q28" s="233"/>
    </row>
    <row r="29" spans="1:35">
      <c r="A29" s="295"/>
    </row>
    <row r="30" spans="1:35" s="249" customFormat="1" ht="12">
      <c r="A30" s="232"/>
      <c r="B30" s="297"/>
      <c r="C30" s="297"/>
      <c r="D30" s="297"/>
      <c r="E30" s="297"/>
      <c r="F30" s="297"/>
      <c r="G30" s="297"/>
      <c r="N30" s="298"/>
      <c r="O30" s="298"/>
      <c r="P30" s="298"/>
      <c r="Q30" s="298"/>
      <c r="R30" s="298"/>
      <c r="S30" s="298"/>
      <c r="T30" s="298"/>
      <c r="U30" s="298"/>
    </row>
    <row r="31" spans="1:35" s="299" customFormat="1" ht="34.9" customHeight="1">
      <c r="A31" s="836" t="s">
        <v>120</v>
      </c>
      <c r="B31" s="836"/>
      <c r="C31" s="836"/>
      <c r="D31" s="836"/>
      <c r="E31" s="836"/>
      <c r="F31" s="836"/>
      <c r="G31" s="836"/>
      <c r="H31" s="836"/>
      <c r="I31" s="836"/>
      <c r="J31" s="836"/>
      <c r="K31" s="836"/>
      <c r="L31" s="836"/>
      <c r="M31" s="836"/>
      <c r="N31" s="837"/>
      <c r="O31" s="837"/>
      <c r="P31" s="837"/>
      <c r="Q31" s="837"/>
      <c r="R31" s="837"/>
      <c r="S31" s="837"/>
      <c r="T31" s="837"/>
      <c r="U31" s="837"/>
      <c r="V31" s="837"/>
      <c r="W31" s="837"/>
      <c r="X31" s="837"/>
      <c r="Y31" s="837"/>
      <c r="Z31" s="837"/>
      <c r="AA31" s="837"/>
      <c r="AB31" s="837"/>
      <c r="AC31" s="837"/>
      <c r="AD31" s="837"/>
      <c r="AE31" s="837"/>
    </row>
    <row r="32" spans="1:35" ht="21" customHeight="1">
      <c r="A32" s="838" t="s">
        <v>116</v>
      </c>
      <c r="B32" s="838"/>
      <c r="C32" s="838"/>
      <c r="D32" s="838"/>
      <c r="E32" s="838"/>
      <c r="F32" s="838"/>
      <c r="G32" s="838"/>
      <c r="H32" s="838"/>
      <c r="I32" s="838"/>
      <c r="J32" s="838"/>
      <c r="K32" s="838"/>
      <c r="L32" s="838"/>
      <c r="M32" s="838"/>
      <c r="N32" s="300" t="s">
        <v>172</v>
      </c>
      <c r="O32" s="546"/>
      <c r="P32" s="301"/>
      <c r="Q32" s="301"/>
      <c r="R32" s="302"/>
      <c r="S32" s="302"/>
      <c r="T32" s="302"/>
      <c r="U32" s="302"/>
      <c r="V32" s="303"/>
    </row>
    <row r="33" spans="1:24" ht="36">
      <c r="A33" s="304" t="s">
        <v>69</v>
      </c>
      <c r="B33" s="304" t="s">
        <v>64</v>
      </c>
      <c r="C33" s="240" t="s">
        <v>188</v>
      </c>
      <c r="D33" s="304" t="s">
        <v>189</v>
      </c>
      <c r="E33" s="304"/>
      <c r="F33" s="304"/>
      <c r="G33" s="304"/>
      <c r="H33" s="305"/>
      <c r="I33" s="304"/>
      <c r="J33" s="304"/>
      <c r="K33" s="304"/>
      <c r="L33" s="304"/>
      <c r="M33" s="304" t="s">
        <v>67</v>
      </c>
      <c r="N33" s="306"/>
      <c r="O33" s="547"/>
      <c r="P33" s="307"/>
      <c r="Q33" s="307"/>
      <c r="R33" s="308"/>
      <c r="S33" s="308"/>
      <c r="T33" s="308"/>
      <c r="U33" s="308"/>
      <c r="V33" s="303"/>
    </row>
    <row r="34" spans="1:24" ht="25.5">
      <c r="A34" s="304" t="s">
        <v>118</v>
      </c>
      <c r="B34" s="304"/>
      <c r="C34" s="304">
        <v>300</v>
      </c>
      <c r="D34" s="304">
        <v>120</v>
      </c>
      <c r="E34" s="304"/>
      <c r="F34" s="304"/>
      <c r="G34" s="304"/>
      <c r="H34" s="305"/>
      <c r="I34" s="304"/>
      <c r="J34" s="304"/>
      <c r="K34" s="304"/>
      <c r="L34" s="304"/>
      <c r="M34" s="304" t="s">
        <v>142</v>
      </c>
      <c r="N34" s="309" t="s">
        <v>169</v>
      </c>
      <c r="O34" s="318"/>
      <c r="P34" s="310"/>
      <c r="Q34" s="310"/>
      <c r="R34" s="311"/>
      <c r="S34" s="311"/>
      <c r="T34" s="311"/>
      <c r="U34" s="311"/>
      <c r="V34" s="303"/>
    </row>
    <row r="35" spans="1:24" ht="19.899999999999999" customHeight="1">
      <c r="A35" s="312" t="s">
        <v>68</v>
      </c>
      <c r="B35" s="313"/>
      <c r="C35" s="313">
        <v>850</v>
      </c>
      <c r="D35" s="313">
        <v>200</v>
      </c>
      <c r="E35" s="313"/>
      <c r="F35" s="313"/>
      <c r="G35" s="313"/>
      <c r="H35" s="305"/>
      <c r="I35" s="312"/>
      <c r="J35" s="312"/>
      <c r="K35" s="312"/>
      <c r="L35" s="313"/>
      <c r="M35" s="313">
        <v>610</v>
      </c>
      <c r="N35" s="314"/>
      <c r="O35" s="292"/>
    </row>
    <row r="36" spans="1:24" ht="19.899999999999999" customHeight="1">
      <c r="A36" s="315" t="s">
        <v>173</v>
      </c>
      <c r="B36" s="273"/>
      <c r="C36" s="273"/>
      <c r="D36" s="273"/>
      <c r="E36" s="273"/>
      <c r="F36" s="273"/>
      <c r="G36" s="273"/>
      <c r="H36" s="274"/>
      <c r="I36" s="290"/>
      <c r="J36" s="290"/>
      <c r="K36" s="290"/>
      <c r="L36" s="273"/>
      <c r="M36" s="273"/>
    </row>
    <row r="37" spans="1:24" ht="27.6" customHeight="1">
      <c r="X37" s="279"/>
    </row>
    <row r="38" spans="1:24" ht="19.149999999999999" customHeight="1">
      <c r="A38" s="838" t="s">
        <v>117</v>
      </c>
      <c r="B38" s="838"/>
      <c r="C38" s="838"/>
      <c r="D38" s="838"/>
      <c r="E38" s="838"/>
      <c r="F38" s="838"/>
      <c r="G38" s="838"/>
      <c r="H38" s="838"/>
      <c r="I38" s="838"/>
      <c r="J38" s="838"/>
      <c r="K38" s="838"/>
      <c r="L38" s="838"/>
      <c r="M38" s="838"/>
      <c r="N38" s="316" t="s">
        <v>172</v>
      </c>
      <c r="O38" s="316"/>
      <c r="P38" s="316"/>
      <c r="Q38" s="548"/>
    </row>
    <row r="39" spans="1:24" ht="36">
      <c r="A39" s="304" t="s">
        <v>69</v>
      </c>
      <c r="B39" s="304" t="s">
        <v>64</v>
      </c>
      <c r="C39" s="240" t="s">
        <v>188</v>
      </c>
      <c r="D39" s="304" t="s">
        <v>189</v>
      </c>
      <c r="E39" s="304"/>
      <c r="F39" s="304"/>
      <c r="G39" s="304"/>
      <c r="H39" s="317"/>
      <c r="I39" s="317"/>
      <c r="J39" s="317"/>
      <c r="K39" s="317"/>
      <c r="L39" s="317"/>
      <c r="M39" s="304" t="s">
        <v>67</v>
      </c>
      <c r="N39" s="309"/>
      <c r="O39" s="318"/>
      <c r="P39" s="280" t="s">
        <v>208</v>
      </c>
      <c r="Q39" s="549"/>
    </row>
    <row r="40" spans="1:24" ht="25.5">
      <c r="A40" s="304" t="s">
        <v>118</v>
      </c>
      <c r="B40" s="304"/>
      <c r="C40" s="304">
        <v>330</v>
      </c>
      <c r="D40" s="304">
        <v>132</v>
      </c>
      <c r="E40" s="304"/>
      <c r="F40" s="304"/>
      <c r="G40" s="304"/>
      <c r="H40" s="305"/>
      <c r="I40" s="305"/>
      <c r="J40" s="305"/>
      <c r="K40" s="305"/>
      <c r="L40" s="305"/>
      <c r="M40" s="304" t="s">
        <v>143</v>
      </c>
      <c r="N40" s="309" t="s">
        <v>169</v>
      </c>
      <c r="O40" s="318"/>
      <c r="P40" s="260"/>
      <c r="Q40" s="290"/>
    </row>
    <row r="41" spans="1:24" ht="19.899999999999999" customHeight="1">
      <c r="A41" s="312" t="s">
        <v>68</v>
      </c>
      <c r="B41" s="312" t="s">
        <v>68</v>
      </c>
      <c r="C41" s="313">
        <v>875</v>
      </c>
      <c r="D41" s="313">
        <v>205</v>
      </c>
      <c r="E41" s="313"/>
      <c r="F41" s="313"/>
      <c r="G41" s="313"/>
      <c r="H41" s="305"/>
      <c r="I41" s="305"/>
      <c r="J41" s="305"/>
      <c r="K41" s="305"/>
      <c r="L41" s="305"/>
      <c r="M41" s="313">
        <v>670</v>
      </c>
      <c r="N41" s="314"/>
      <c r="O41" s="292"/>
      <c r="P41" s="260" t="s">
        <v>187</v>
      </c>
      <c r="Q41" s="290"/>
    </row>
    <row r="43" spans="1:24" ht="22.15" customHeight="1">
      <c r="A43" s="315" t="s">
        <v>173</v>
      </c>
    </row>
    <row r="44" spans="1:24" ht="20.45" customHeight="1">
      <c r="A44" s="318"/>
    </row>
    <row r="45" spans="1:24" ht="18">
      <c r="A45" s="293" t="s">
        <v>162</v>
      </c>
      <c r="B45" s="233"/>
      <c r="C45" s="233"/>
      <c r="D45" s="233"/>
      <c r="E45" s="233"/>
      <c r="F45" s="233"/>
      <c r="G45" s="233"/>
      <c r="N45" s="233"/>
      <c r="O45" s="233"/>
      <c r="P45" s="233"/>
      <c r="Q45" s="233"/>
    </row>
    <row r="46" spans="1:24" ht="18">
      <c r="A46" s="293" t="s">
        <v>207</v>
      </c>
      <c r="B46" s="233"/>
      <c r="C46" s="233"/>
      <c r="D46" s="233"/>
      <c r="E46" s="233"/>
      <c r="F46" s="233"/>
      <c r="G46" s="233"/>
      <c r="N46" s="233"/>
      <c r="O46" s="233"/>
      <c r="P46" s="233"/>
      <c r="Q46" s="233"/>
    </row>
    <row r="47" spans="1:24">
      <c r="A47" s="295"/>
    </row>
    <row r="48" spans="1:24" s="249" customFormat="1">
      <c r="A48" s="137"/>
      <c r="B48" s="297"/>
      <c r="C48" s="297"/>
      <c r="D48" s="297"/>
      <c r="E48" s="297"/>
      <c r="F48" s="297"/>
      <c r="G48" s="297"/>
      <c r="N48" s="298"/>
      <c r="O48" s="298"/>
      <c r="P48" s="298"/>
      <c r="Q48" s="298"/>
      <c r="R48" s="298"/>
      <c r="S48" s="298"/>
      <c r="T48" s="298"/>
      <c r="U48" s="298"/>
    </row>
    <row r="50" spans="1:17" ht="18">
      <c r="A50" s="299"/>
      <c r="B50" s="233"/>
      <c r="C50" s="233"/>
      <c r="D50" s="233"/>
      <c r="E50" s="233"/>
      <c r="F50" s="233"/>
      <c r="G50" s="233"/>
      <c r="N50" s="233"/>
      <c r="O50" s="233"/>
      <c r="P50" s="233"/>
      <c r="Q50" s="233"/>
    </row>
    <row r="51" spans="1:17" ht="18">
      <c r="A51" s="299"/>
      <c r="B51" s="233"/>
      <c r="C51" s="233"/>
      <c r="D51" s="233"/>
      <c r="E51" s="233"/>
      <c r="F51" s="233"/>
      <c r="G51" s="233"/>
      <c r="N51" s="233"/>
      <c r="O51" s="233"/>
      <c r="P51" s="233"/>
      <c r="Q51" s="233"/>
    </row>
    <row r="52" spans="1:17" ht="18">
      <c r="A52" s="299"/>
      <c r="B52" s="233"/>
      <c r="C52" s="233"/>
      <c r="D52" s="233"/>
      <c r="E52" s="233"/>
      <c r="F52" s="233"/>
      <c r="G52" s="233"/>
      <c r="N52" s="233"/>
      <c r="O52" s="233"/>
      <c r="P52" s="233"/>
      <c r="Q52" s="233"/>
    </row>
    <row r="53" spans="1:17">
      <c r="A53" s="239"/>
      <c r="B53" s="233"/>
      <c r="C53" s="233"/>
      <c r="D53" s="233"/>
      <c r="E53" s="233"/>
      <c r="F53" s="233"/>
      <c r="G53" s="233"/>
      <c r="N53" s="233"/>
      <c r="O53" s="233"/>
      <c r="P53" s="233"/>
      <c r="Q53" s="233"/>
    </row>
    <row r="54" spans="1:17">
      <c r="A54" s="137"/>
      <c r="B54" s="233"/>
      <c r="C54" s="233"/>
      <c r="D54" s="233"/>
      <c r="E54" s="233"/>
      <c r="F54" s="233"/>
      <c r="G54" s="233"/>
      <c r="N54" s="233"/>
      <c r="O54" s="233"/>
      <c r="P54" s="233"/>
      <c r="Q54" s="233"/>
    </row>
    <row r="55" spans="1:17">
      <c r="A55" s="233"/>
      <c r="B55" s="233"/>
      <c r="C55" s="233"/>
      <c r="D55" s="233"/>
      <c r="E55" s="233"/>
      <c r="F55" s="233"/>
      <c r="G55" s="233"/>
      <c r="N55" s="233"/>
      <c r="O55" s="233"/>
      <c r="P55" s="233"/>
      <c r="Q55" s="233"/>
    </row>
    <row r="56" spans="1:17" ht="15.75">
      <c r="A56" s="319"/>
      <c r="B56" s="233"/>
      <c r="C56" s="233"/>
      <c r="D56" s="233"/>
      <c r="E56" s="233"/>
      <c r="F56" s="233"/>
      <c r="G56" s="233"/>
      <c r="N56" s="233"/>
      <c r="O56" s="233"/>
      <c r="P56" s="233"/>
      <c r="Q56" s="233"/>
    </row>
    <row r="57" spans="1:17">
      <c r="A57" s="233"/>
      <c r="B57" s="233"/>
      <c r="C57" s="233"/>
      <c r="D57" s="233"/>
      <c r="E57" s="233"/>
      <c r="F57" s="233"/>
      <c r="G57" s="233"/>
      <c r="N57" s="233"/>
      <c r="O57" s="233"/>
      <c r="P57" s="233"/>
      <c r="Q57" s="233"/>
    </row>
  </sheetData>
  <mergeCells count="10">
    <mergeCell ref="A31:M31"/>
    <mergeCell ref="N31:AE31"/>
    <mergeCell ref="A32:M32"/>
    <mergeCell ref="A38:M38"/>
    <mergeCell ref="A1:M1"/>
    <mergeCell ref="N1:AE1"/>
    <mergeCell ref="A2:M2"/>
    <mergeCell ref="A14:V14"/>
    <mergeCell ref="A15:M15"/>
    <mergeCell ref="A26:N26"/>
  </mergeCells>
  <pageMargins left="0.25" right="0.25" top="0.75" bottom="0.75" header="0.3" footer="0.3"/>
  <pageSetup paperSize="8" scale="99" orientation="landscape" horizontalDpi="4294967294" verticalDpi="0" r:id="rId1"/>
  <headerFooter>
    <oddFooter>&amp;C&amp;Z&amp;F</oddFooter>
  </headerFooter>
  <rowBreaks count="1" manualBreakCount="1">
    <brk id="30"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heetViews>
  <sheetFormatPr defaultRowHeight="12.75"/>
  <sheetData>
    <row r="1" spans="1:3" ht="15.75">
      <c r="A1" s="138" t="s">
        <v>160</v>
      </c>
      <c r="B1" s="138"/>
      <c r="C1" s="138"/>
    </row>
    <row r="3" spans="1:3">
      <c r="A3" s="1" t="s">
        <v>161</v>
      </c>
    </row>
  </sheetData>
  <sheetProtection password="CA1B"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4</vt:i4>
      </vt:variant>
    </vt:vector>
  </HeadingPairs>
  <TitlesOfParts>
    <vt:vector size="12" baseType="lpstr">
      <vt:lpstr>Werkwijze</vt:lpstr>
      <vt:lpstr>totaal BOL niv 2 2 jr</vt:lpstr>
      <vt:lpstr>BOL 2.1</vt:lpstr>
      <vt:lpstr>BOL 2.2</vt:lpstr>
      <vt:lpstr>Dekking KD</vt:lpstr>
      <vt:lpstr>Plan van Inzet</vt:lpstr>
      <vt:lpstr>urennormen en wettelijke eisen</vt:lpstr>
      <vt:lpstr>analyse onderwijstijd</vt:lpstr>
      <vt:lpstr>'BOL 2.1'!Afdrukbereik</vt:lpstr>
      <vt:lpstr>'BOL 2.2'!Afdrukbereik</vt:lpstr>
      <vt:lpstr>'totaal BOL niv 2 2 jr'!Afdrukbereik</vt:lpstr>
      <vt:lpstr>'urennormen en wettelijke eisen'!Afdrukbereik</vt:lpstr>
    </vt:vector>
  </TitlesOfParts>
  <Company>Helicon Opleidingen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NHB Deurne</dc:creator>
  <cp:lastModifiedBy>Doride de Bruijn</cp:lastModifiedBy>
  <cp:lastPrinted>2015-05-19T08:42:01Z</cp:lastPrinted>
  <dcterms:created xsi:type="dcterms:W3CDTF">2005-11-11T08:41:58Z</dcterms:created>
  <dcterms:modified xsi:type="dcterms:W3CDTF">2015-05-19T08:43:35Z</dcterms:modified>
</cp:coreProperties>
</file>